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14 УКС\3 Отдел инвестиций\ИПР 2022\Год раскрытия 2022\старые_новые ИП\"/>
    </mc:Choice>
  </mc:AlternateContent>
  <bookViews>
    <workbookView xWindow="0" yWindow="0" windowWidth="18870" windowHeight="10050"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 r:id="rId14"/>
    <externalReference r:id="rId15"/>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3" i="8" l="1"/>
  <c r="AH80" i="8"/>
  <c r="AH83" i="8" s="1"/>
  <c r="AG80" i="8"/>
  <c r="AF80" i="8"/>
  <c r="AG83" i="8" s="1"/>
  <c r="AE80" i="8"/>
  <c r="AE83" i="8" s="1"/>
  <c r="AD80" i="8"/>
  <c r="AD83" i="8" s="1"/>
  <c r="AC80" i="8"/>
  <c r="AB80" i="8"/>
  <c r="AC83" i="8" s="1"/>
  <c r="AA80" i="8"/>
  <c r="AA83" i="8" s="1"/>
  <c r="Z80" i="8"/>
  <c r="Z83" i="8" s="1"/>
  <c r="Y80" i="8"/>
  <c r="X80" i="8"/>
  <c r="Y83" i="8" s="1"/>
  <c r="W80" i="8"/>
  <c r="W83" i="8" s="1"/>
  <c r="V80" i="8"/>
  <c r="V83" i="8" s="1"/>
  <c r="U80" i="8"/>
  <c r="T80" i="8"/>
  <c r="U83" i="8" s="1"/>
  <c r="S80" i="8"/>
  <c r="S83" i="8" s="1"/>
  <c r="R80" i="8"/>
  <c r="R83" i="8" s="1"/>
  <c r="Q80" i="8"/>
  <c r="P80" i="8"/>
  <c r="Q83" i="8" s="1"/>
  <c r="O80" i="8"/>
  <c r="O83" i="8" s="1"/>
  <c r="N80" i="8"/>
  <c r="N83" i="8" s="1"/>
  <c r="M80" i="8"/>
  <c r="L80" i="8"/>
  <c r="M83" i="8" s="1"/>
  <c r="K80" i="8"/>
  <c r="K83" i="8" s="1"/>
  <c r="J80" i="8"/>
  <c r="J83" i="8" s="1"/>
  <c r="I80" i="8"/>
  <c r="H80" i="8"/>
  <c r="I83" i="8" s="1"/>
  <c r="G80" i="8"/>
  <c r="G83" i="8" s="1"/>
  <c r="F80" i="8"/>
  <c r="F83" i="8" s="1"/>
  <c r="E80" i="8"/>
  <c r="D80" i="8"/>
  <c r="E83" i="8" s="1"/>
  <c r="C80" i="8"/>
  <c r="C83" i="8" s="1"/>
  <c r="AH79" i="8"/>
  <c r="AG79" i="8"/>
  <c r="AF79" i="8"/>
  <c r="AE79" i="8"/>
  <c r="AD79" i="8"/>
  <c r="AC79" i="8"/>
  <c r="AB79" i="8"/>
  <c r="AA79" i="8"/>
  <c r="Z79" i="8"/>
  <c r="Y79" i="8"/>
  <c r="X79" i="8"/>
  <c r="W79" i="8"/>
  <c r="V79" i="8"/>
  <c r="U79" i="8"/>
  <c r="T79" i="8"/>
  <c r="S79" i="8"/>
  <c r="R79" i="8"/>
  <c r="Q79" i="8"/>
  <c r="P79" i="8"/>
  <c r="O79" i="8"/>
  <c r="N79" i="8"/>
  <c r="M79" i="8"/>
  <c r="L79" i="8"/>
  <c r="K79" i="8"/>
  <c r="J79" i="8"/>
  <c r="I79" i="8"/>
  <c r="H79" i="8"/>
  <c r="G79" i="8"/>
  <c r="F79" i="8"/>
  <c r="E79" i="8"/>
  <c r="D79" i="8"/>
  <c r="C79" i="8"/>
  <c r="AH78" i="8"/>
  <c r="AG78" i="8"/>
  <c r="AF78" i="8"/>
  <c r="AE78" i="8"/>
  <c r="AD78" i="8"/>
  <c r="AC78" i="8"/>
  <c r="AB78" i="8"/>
  <c r="AA78" i="8"/>
  <c r="Z78" i="8"/>
  <c r="Y78" i="8"/>
  <c r="X78" i="8"/>
  <c r="W78" i="8"/>
  <c r="V78" i="8"/>
  <c r="U78" i="8"/>
  <c r="T78" i="8"/>
  <c r="S78" i="8"/>
  <c r="R78" i="8"/>
  <c r="Q78" i="8"/>
  <c r="P78" i="8"/>
  <c r="O78" i="8"/>
  <c r="N78" i="8"/>
  <c r="M78" i="8"/>
  <c r="L78" i="8"/>
  <c r="K78" i="8"/>
  <c r="J78" i="8"/>
  <c r="I78" i="8"/>
  <c r="H78" i="8"/>
  <c r="G78" i="8"/>
  <c r="F78" i="8"/>
  <c r="E78" i="8"/>
  <c r="D78" i="8"/>
  <c r="C78" i="8"/>
  <c r="AH77" i="8"/>
  <c r="AH82" i="8" s="1"/>
  <c r="AG77" i="8"/>
  <c r="AG82" i="8" s="1"/>
  <c r="AF77" i="8"/>
  <c r="AF82" i="8" s="1"/>
  <c r="AE77" i="8"/>
  <c r="AE82" i="8" s="1"/>
  <c r="AD77" i="8"/>
  <c r="AD82" i="8" s="1"/>
  <c r="AC77" i="8"/>
  <c r="AC82" i="8" s="1"/>
  <c r="AB77" i="8"/>
  <c r="AB82" i="8" s="1"/>
  <c r="AA77" i="8"/>
  <c r="AA82" i="8" s="1"/>
  <c r="Z77" i="8"/>
  <c r="Z82" i="8" s="1"/>
  <c r="Y77" i="8"/>
  <c r="Y82" i="8" s="1"/>
  <c r="X77" i="8"/>
  <c r="X82" i="8" s="1"/>
  <c r="W77" i="8"/>
  <c r="W82" i="8" s="1"/>
  <c r="V77" i="8"/>
  <c r="V82" i="8" s="1"/>
  <c r="U77" i="8"/>
  <c r="U82" i="8" s="1"/>
  <c r="T77" i="8"/>
  <c r="T82" i="8" s="1"/>
  <c r="S77" i="8"/>
  <c r="S82" i="8" s="1"/>
  <c r="R77" i="8"/>
  <c r="R82" i="8" s="1"/>
  <c r="Q77" i="8"/>
  <c r="Q82" i="8" s="1"/>
  <c r="P77" i="8"/>
  <c r="P82" i="8" s="1"/>
  <c r="O77" i="8"/>
  <c r="O82" i="8" s="1"/>
  <c r="N77" i="8"/>
  <c r="N82" i="8" s="1"/>
  <c r="M77" i="8"/>
  <c r="M82" i="8" s="1"/>
  <c r="L77" i="8"/>
  <c r="L82" i="8" s="1"/>
  <c r="K77" i="8"/>
  <c r="K82" i="8" s="1"/>
  <c r="J77" i="8"/>
  <c r="J82" i="8" s="1"/>
  <c r="I77" i="8"/>
  <c r="I82" i="8" s="1"/>
  <c r="H77" i="8"/>
  <c r="H82" i="8" s="1"/>
  <c r="G77" i="8"/>
  <c r="G82" i="8" s="1"/>
  <c r="F77" i="8"/>
  <c r="F82" i="8" s="1"/>
  <c r="E77" i="8"/>
  <c r="E82" i="8" s="1"/>
  <c r="D77" i="8"/>
  <c r="D82" i="8" s="1"/>
  <c r="C77" i="8"/>
  <c r="AH76" i="8"/>
  <c r="AG76" i="8"/>
  <c r="AF76" i="8"/>
  <c r="AE76" i="8"/>
  <c r="AD76" i="8"/>
  <c r="AC76" i="8"/>
  <c r="AB76" i="8"/>
  <c r="AA76" i="8"/>
  <c r="Z76" i="8"/>
  <c r="Y76" i="8"/>
  <c r="X76" i="8"/>
  <c r="W76" i="8"/>
  <c r="V76" i="8"/>
  <c r="U76" i="8"/>
  <c r="T76" i="8"/>
  <c r="S76" i="8"/>
  <c r="R76" i="8"/>
  <c r="Q76" i="8"/>
  <c r="P76" i="8"/>
  <c r="O76" i="8"/>
  <c r="N76" i="8"/>
  <c r="M76" i="8"/>
  <c r="L76" i="8"/>
  <c r="K76" i="8"/>
  <c r="J76" i="8"/>
  <c r="I76" i="8"/>
  <c r="H76" i="8"/>
  <c r="G76" i="8"/>
  <c r="F76" i="8"/>
  <c r="E76" i="8"/>
  <c r="D76" i="8"/>
  <c r="C76" i="8"/>
  <c r="AH75" i="8"/>
  <c r="AG75" i="8"/>
  <c r="AF75" i="8"/>
  <c r="AE75" i="8"/>
  <c r="AD75" i="8"/>
  <c r="AC75" i="8"/>
  <c r="AB75" i="8"/>
  <c r="AA75" i="8"/>
  <c r="Z75" i="8"/>
  <c r="Y75" i="8"/>
  <c r="X75" i="8"/>
  <c r="W75" i="8"/>
  <c r="V75" i="8"/>
  <c r="U75" i="8"/>
  <c r="T75" i="8"/>
  <c r="S75" i="8"/>
  <c r="R75" i="8"/>
  <c r="Q75" i="8"/>
  <c r="P75" i="8"/>
  <c r="O75" i="8"/>
  <c r="N75" i="8"/>
  <c r="M75" i="8"/>
  <c r="L75" i="8"/>
  <c r="K75" i="8"/>
  <c r="J75" i="8"/>
  <c r="I75" i="8"/>
  <c r="H75" i="8"/>
  <c r="G75" i="8"/>
  <c r="F75" i="8"/>
  <c r="E75" i="8"/>
  <c r="D75" i="8"/>
  <c r="C75" i="8"/>
  <c r="B75" i="8"/>
  <c r="AH74" i="8"/>
  <c r="AG74" i="8"/>
  <c r="AF74" i="8"/>
  <c r="AE74" i="8"/>
  <c r="AD74" i="8"/>
  <c r="AC74" i="8"/>
  <c r="AB74" i="8"/>
  <c r="AA74" i="8"/>
  <c r="Z74" i="8"/>
  <c r="Y74" i="8"/>
  <c r="X74" i="8"/>
  <c r="W74" i="8"/>
  <c r="V74" i="8"/>
  <c r="U74" i="8"/>
  <c r="T74" i="8"/>
  <c r="S74" i="8"/>
  <c r="R74" i="8"/>
  <c r="Q74" i="8"/>
  <c r="P74" i="8"/>
  <c r="O74" i="8"/>
  <c r="N74" i="8"/>
  <c r="M74" i="8"/>
  <c r="L74" i="8"/>
  <c r="K74" i="8"/>
  <c r="J74" i="8"/>
  <c r="I74" i="8"/>
  <c r="H74" i="8"/>
  <c r="G74" i="8"/>
  <c r="F74" i="8"/>
  <c r="E74" i="8"/>
  <c r="D74" i="8"/>
  <c r="C74" i="8"/>
  <c r="B74" i="8"/>
  <c r="AH73" i="8"/>
  <c r="AG73" i="8"/>
  <c r="AF73" i="8"/>
  <c r="AE73" i="8"/>
  <c r="AD73" i="8"/>
  <c r="AC73" i="8"/>
  <c r="AB73" i="8"/>
  <c r="AA73" i="8"/>
  <c r="Z73" i="8"/>
  <c r="Y73" i="8"/>
  <c r="X73" i="8"/>
  <c r="W73" i="8"/>
  <c r="V73" i="8"/>
  <c r="U73" i="8"/>
  <c r="T73" i="8"/>
  <c r="S73" i="8"/>
  <c r="R73" i="8"/>
  <c r="Q73" i="8"/>
  <c r="P73" i="8"/>
  <c r="O73" i="8"/>
  <c r="N73" i="8"/>
  <c r="M73" i="8"/>
  <c r="L73" i="8"/>
  <c r="K73" i="8"/>
  <c r="J73" i="8"/>
  <c r="I73" i="8"/>
  <c r="H73" i="8"/>
  <c r="G73" i="8"/>
  <c r="F73" i="8"/>
  <c r="E73" i="8"/>
  <c r="D73" i="8"/>
  <c r="C73" i="8"/>
  <c r="AH72" i="8"/>
  <c r="AG72" i="8"/>
  <c r="AF72" i="8"/>
  <c r="AE72" i="8"/>
  <c r="AD72" i="8"/>
  <c r="AC72" i="8"/>
  <c r="AB72" i="8"/>
  <c r="AA72" i="8"/>
  <c r="Z72" i="8"/>
  <c r="Y72" i="8"/>
  <c r="X72" i="8"/>
  <c r="W72" i="8"/>
  <c r="V72" i="8"/>
  <c r="U72" i="8"/>
  <c r="T72" i="8"/>
  <c r="S72" i="8"/>
  <c r="R72" i="8"/>
  <c r="Q72" i="8"/>
  <c r="P72" i="8"/>
  <c r="O72" i="8"/>
  <c r="N72" i="8"/>
  <c r="M72" i="8"/>
  <c r="L72" i="8"/>
  <c r="K72" i="8"/>
  <c r="J72" i="8"/>
  <c r="I72" i="8"/>
  <c r="H72" i="8"/>
  <c r="G72" i="8"/>
  <c r="F72" i="8"/>
  <c r="E72" i="8"/>
  <c r="D72" i="8"/>
  <c r="C72" i="8"/>
  <c r="AH71" i="8"/>
  <c r="AG71" i="8"/>
  <c r="AF71" i="8"/>
  <c r="AE71" i="8"/>
  <c r="AD71" i="8"/>
  <c r="AC71" i="8"/>
  <c r="AB71" i="8"/>
  <c r="AA71" i="8"/>
  <c r="Z71" i="8"/>
  <c r="Y71" i="8"/>
  <c r="X71" i="8"/>
  <c r="W71" i="8"/>
  <c r="V71" i="8"/>
  <c r="U71" i="8"/>
  <c r="T71" i="8"/>
  <c r="S71" i="8"/>
  <c r="R71" i="8"/>
  <c r="Q71" i="8"/>
  <c r="P71" i="8"/>
  <c r="O71" i="8"/>
  <c r="N71" i="8"/>
  <c r="M71" i="8"/>
  <c r="L71" i="8"/>
  <c r="K71" i="8"/>
  <c r="J71" i="8"/>
  <c r="I71" i="8"/>
  <c r="H71" i="8"/>
  <c r="G71" i="8"/>
  <c r="F71" i="8"/>
  <c r="E71" i="8"/>
  <c r="D71" i="8"/>
  <c r="C71" i="8"/>
  <c r="AH70" i="8"/>
  <c r="AG70" i="8"/>
  <c r="AF70" i="8"/>
  <c r="AE70" i="8"/>
  <c r="AD70" i="8"/>
  <c r="AC70" i="8"/>
  <c r="AB70" i="8"/>
  <c r="AA70" i="8"/>
  <c r="Z70" i="8"/>
  <c r="Y70" i="8"/>
  <c r="X70" i="8"/>
  <c r="W70" i="8"/>
  <c r="V70" i="8"/>
  <c r="U70" i="8"/>
  <c r="T70" i="8"/>
  <c r="S70" i="8"/>
  <c r="R70" i="8"/>
  <c r="Q70" i="8"/>
  <c r="P70" i="8"/>
  <c r="O70" i="8"/>
  <c r="N70" i="8"/>
  <c r="M70" i="8"/>
  <c r="L70" i="8"/>
  <c r="K70" i="8"/>
  <c r="J70" i="8"/>
  <c r="I70" i="8"/>
  <c r="H70" i="8"/>
  <c r="G70" i="8"/>
  <c r="F70" i="8"/>
  <c r="E70" i="8"/>
  <c r="D70" i="8"/>
  <c r="C70" i="8"/>
  <c r="AH69" i="8"/>
  <c r="AG69" i="8"/>
  <c r="AF69" i="8"/>
  <c r="AE69" i="8"/>
  <c r="AD69" i="8"/>
  <c r="AC69" i="8"/>
  <c r="AB69" i="8"/>
  <c r="AA69" i="8"/>
  <c r="Z69" i="8"/>
  <c r="Y69" i="8"/>
  <c r="X69" i="8"/>
  <c r="W69" i="8"/>
  <c r="V69" i="8"/>
  <c r="U69" i="8"/>
  <c r="T69" i="8"/>
  <c r="S69" i="8"/>
  <c r="R69" i="8"/>
  <c r="Q69" i="8"/>
  <c r="P69" i="8"/>
  <c r="O69" i="8"/>
  <c r="N69" i="8"/>
  <c r="M69" i="8"/>
  <c r="L69" i="8"/>
  <c r="K69" i="8"/>
  <c r="J69" i="8"/>
  <c r="I69" i="8"/>
  <c r="H69" i="8"/>
  <c r="G69" i="8"/>
  <c r="F69" i="8"/>
  <c r="E69" i="8"/>
  <c r="D69" i="8"/>
  <c r="C69" i="8"/>
  <c r="B69" i="8"/>
  <c r="AH68" i="8"/>
  <c r="AG68" i="8"/>
  <c r="AF68" i="8"/>
  <c r="AE68" i="8"/>
  <c r="AD68" i="8"/>
  <c r="AC68" i="8"/>
  <c r="AB68" i="8"/>
  <c r="AA68" i="8"/>
  <c r="Z68" i="8"/>
  <c r="Y68" i="8"/>
  <c r="X68" i="8"/>
  <c r="W68" i="8"/>
  <c r="V68" i="8"/>
  <c r="U68" i="8"/>
  <c r="T68" i="8"/>
  <c r="S68" i="8"/>
  <c r="R68" i="8"/>
  <c r="Q68" i="8"/>
  <c r="P68" i="8"/>
  <c r="O68" i="8"/>
  <c r="N68" i="8"/>
  <c r="M68" i="8"/>
  <c r="L68" i="8"/>
  <c r="K68" i="8"/>
  <c r="J68" i="8"/>
  <c r="I68" i="8"/>
  <c r="H68" i="8"/>
  <c r="G68" i="8"/>
  <c r="F68" i="8"/>
  <c r="E68" i="8"/>
  <c r="D68" i="8"/>
  <c r="C68" i="8"/>
  <c r="AH65" i="8"/>
  <c r="AG65" i="8"/>
  <c r="AF65" i="8"/>
  <c r="AE65" i="8"/>
  <c r="AD65" i="8"/>
  <c r="AC65" i="8"/>
  <c r="AB65" i="8"/>
  <c r="AA65" i="8"/>
  <c r="Z65" i="8"/>
  <c r="Y65" i="8"/>
  <c r="X65" i="8"/>
  <c r="W65" i="8"/>
  <c r="V65" i="8"/>
  <c r="U65" i="8"/>
  <c r="T65" i="8"/>
  <c r="S65" i="8"/>
  <c r="R65" i="8"/>
  <c r="Q65" i="8"/>
  <c r="P65" i="8"/>
  <c r="O65" i="8"/>
  <c r="N65" i="8"/>
  <c r="M65" i="8"/>
  <c r="L65" i="8"/>
  <c r="K65" i="8"/>
  <c r="J65" i="8"/>
  <c r="I65" i="8"/>
  <c r="H65" i="8"/>
  <c r="G65" i="8"/>
  <c r="F65" i="8"/>
  <c r="E65" i="8"/>
  <c r="D65" i="8"/>
  <c r="C65" i="8"/>
  <c r="AH64" i="8"/>
  <c r="AG64" i="8"/>
  <c r="AF64" i="8"/>
  <c r="AE64" i="8"/>
  <c r="AD64" i="8"/>
  <c r="AC64" i="8"/>
  <c r="AB64" i="8"/>
  <c r="AA64" i="8"/>
  <c r="Z64" i="8"/>
  <c r="Y64" i="8"/>
  <c r="X64" i="8"/>
  <c r="W64" i="8"/>
  <c r="V64" i="8"/>
  <c r="U64" i="8"/>
  <c r="T64" i="8"/>
  <c r="S64" i="8"/>
  <c r="R64" i="8"/>
  <c r="Q64" i="8"/>
  <c r="P64" i="8"/>
  <c r="O64" i="8"/>
  <c r="N64" i="8"/>
  <c r="M64" i="8"/>
  <c r="L64" i="8"/>
  <c r="K64" i="8"/>
  <c r="J64" i="8"/>
  <c r="I64" i="8"/>
  <c r="H64" i="8"/>
  <c r="G64" i="8"/>
  <c r="F64" i="8"/>
  <c r="E64" i="8"/>
  <c r="D64" i="8"/>
  <c r="C64" i="8"/>
  <c r="AH63" i="8"/>
  <c r="AG63" i="8"/>
  <c r="AF63" i="8"/>
  <c r="AE63" i="8"/>
  <c r="AD63" i="8"/>
  <c r="AC63" i="8"/>
  <c r="AB63" i="8"/>
  <c r="AA63" i="8"/>
  <c r="Z63" i="8"/>
  <c r="Y63" i="8"/>
  <c r="X63" i="8"/>
  <c r="W63" i="8"/>
  <c r="V63" i="8"/>
  <c r="U63" i="8"/>
  <c r="T63" i="8"/>
  <c r="S63" i="8"/>
  <c r="R63" i="8"/>
  <c r="Q63" i="8"/>
  <c r="P63" i="8"/>
  <c r="O63" i="8"/>
  <c r="N63" i="8"/>
  <c r="M63" i="8"/>
  <c r="L63" i="8"/>
  <c r="K63" i="8"/>
  <c r="J63" i="8"/>
  <c r="I63" i="8"/>
  <c r="H63" i="8"/>
  <c r="G63" i="8"/>
  <c r="F63" i="8"/>
  <c r="E63" i="8"/>
  <c r="D63" i="8"/>
  <c r="C63" i="8"/>
  <c r="AH62" i="8"/>
  <c r="AG62" i="8"/>
  <c r="AF62" i="8"/>
  <c r="AE62" i="8"/>
  <c r="AD62" i="8"/>
  <c r="AC62" i="8"/>
  <c r="AB62" i="8"/>
  <c r="AA62" i="8"/>
  <c r="Z62" i="8"/>
  <c r="Y62" i="8"/>
  <c r="X62" i="8"/>
  <c r="W62" i="8"/>
  <c r="V62" i="8"/>
  <c r="U62" i="8"/>
  <c r="T62" i="8"/>
  <c r="S62" i="8"/>
  <c r="R62" i="8"/>
  <c r="Q62" i="8"/>
  <c r="P62" i="8"/>
  <c r="O62" i="8"/>
  <c r="N62" i="8"/>
  <c r="M62" i="8"/>
  <c r="L62" i="8"/>
  <c r="K62" i="8"/>
  <c r="J62" i="8"/>
  <c r="I62" i="8"/>
  <c r="H62" i="8"/>
  <c r="G62" i="8"/>
  <c r="F62" i="8"/>
  <c r="E62" i="8"/>
  <c r="D62" i="8"/>
  <c r="C62" i="8"/>
  <c r="B62" i="8"/>
  <c r="B70" i="8" s="1"/>
  <c r="AH61" i="8"/>
  <c r="AG61" i="8"/>
  <c r="AF61" i="8"/>
  <c r="AE61" i="8"/>
  <c r="AD61" i="8"/>
  <c r="AC61" i="8"/>
  <c r="AB61" i="8"/>
  <c r="AA61" i="8"/>
  <c r="Z61" i="8"/>
  <c r="Y61" i="8"/>
  <c r="X61" i="8"/>
  <c r="W61" i="8"/>
  <c r="V61" i="8"/>
  <c r="U61" i="8"/>
  <c r="T61" i="8"/>
  <c r="S61" i="8"/>
  <c r="R61" i="8"/>
  <c r="Q61" i="8"/>
  <c r="P61" i="8"/>
  <c r="O61" i="8"/>
  <c r="N61" i="8"/>
  <c r="M61" i="8"/>
  <c r="L61" i="8"/>
  <c r="K61" i="8"/>
  <c r="J61" i="8"/>
  <c r="I61" i="8"/>
  <c r="H61" i="8"/>
  <c r="G61" i="8"/>
  <c r="F61" i="8"/>
  <c r="E61" i="8"/>
  <c r="D61" i="8"/>
  <c r="C61" i="8"/>
  <c r="AH60" i="8"/>
  <c r="AG60" i="8"/>
  <c r="AF60" i="8"/>
  <c r="AE60" i="8"/>
  <c r="AD60" i="8"/>
  <c r="AC60" i="8"/>
  <c r="AB60" i="8"/>
  <c r="AA60" i="8"/>
  <c r="Z60" i="8"/>
  <c r="Y60" i="8"/>
  <c r="X60" i="8"/>
  <c r="W60" i="8"/>
  <c r="V60" i="8"/>
  <c r="U60" i="8"/>
  <c r="T60" i="8"/>
  <c r="S60" i="8"/>
  <c r="R60" i="8"/>
  <c r="Q60" i="8"/>
  <c r="P60" i="8"/>
  <c r="O60" i="8"/>
  <c r="N60" i="8"/>
  <c r="M60" i="8"/>
  <c r="L60" i="8"/>
  <c r="K60" i="8"/>
  <c r="J60" i="8"/>
  <c r="I60" i="8"/>
  <c r="H60" i="8"/>
  <c r="G60" i="8"/>
  <c r="F60" i="8"/>
  <c r="E60" i="8"/>
  <c r="D60" i="8"/>
  <c r="C60" i="8"/>
  <c r="AH59" i="8"/>
  <c r="AG59" i="8"/>
  <c r="AF59" i="8"/>
  <c r="AE59" i="8"/>
  <c r="AD59" i="8"/>
  <c r="AC59" i="8"/>
  <c r="AB59" i="8"/>
  <c r="AA59" i="8"/>
  <c r="Z59" i="8"/>
  <c r="Y59" i="8"/>
  <c r="X59" i="8"/>
  <c r="W59" i="8"/>
  <c r="V59" i="8"/>
  <c r="U59" i="8"/>
  <c r="T59" i="8"/>
  <c r="S59" i="8"/>
  <c r="R59" i="8"/>
  <c r="Q59" i="8"/>
  <c r="P59" i="8"/>
  <c r="O59" i="8"/>
  <c r="N59" i="8"/>
  <c r="M59" i="8"/>
  <c r="L59" i="8"/>
  <c r="K59" i="8"/>
  <c r="J59" i="8"/>
  <c r="I59" i="8"/>
  <c r="H59" i="8"/>
  <c r="G59" i="8"/>
  <c r="F59" i="8"/>
  <c r="E59" i="8"/>
  <c r="D59" i="8"/>
  <c r="C59" i="8"/>
  <c r="AH58" i="8"/>
  <c r="AG58" i="8"/>
  <c r="AF58" i="8"/>
  <c r="AE58" i="8"/>
  <c r="AD58" i="8"/>
  <c r="AC58" i="8"/>
  <c r="AB58" i="8"/>
  <c r="AA58" i="8"/>
  <c r="Z58" i="8"/>
  <c r="Y58" i="8"/>
  <c r="X58" i="8"/>
  <c r="W58" i="8"/>
  <c r="V58" i="8"/>
  <c r="U58" i="8"/>
  <c r="T58" i="8"/>
  <c r="S58" i="8"/>
  <c r="R58" i="8"/>
  <c r="Q58" i="8"/>
  <c r="P58" i="8"/>
  <c r="O58" i="8"/>
  <c r="N58" i="8"/>
  <c r="M58" i="8"/>
  <c r="L58" i="8"/>
  <c r="K58" i="8"/>
  <c r="J58" i="8"/>
  <c r="I58" i="8"/>
  <c r="H58" i="8"/>
  <c r="G58" i="8"/>
  <c r="F58" i="8"/>
  <c r="E58" i="8"/>
  <c r="D58" i="8"/>
  <c r="C58" i="8"/>
  <c r="AH57" i="8"/>
  <c r="AG57" i="8"/>
  <c r="AF57" i="8"/>
  <c r="AE57" i="8"/>
  <c r="AD57" i="8"/>
  <c r="AC57" i="8"/>
  <c r="AB57" i="8"/>
  <c r="AA57" i="8"/>
  <c r="Z57" i="8"/>
  <c r="Y57" i="8"/>
  <c r="X57" i="8"/>
  <c r="W57" i="8"/>
  <c r="V57" i="8"/>
  <c r="U57" i="8"/>
  <c r="T57" i="8"/>
  <c r="S57" i="8"/>
  <c r="R57" i="8"/>
  <c r="Q57" i="8"/>
  <c r="P57" i="8"/>
  <c r="O57" i="8"/>
  <c r="N57" i="8"/>
  <c r="M57" i="8"/>
  <c r="L57" i="8"/>
  <c r="K57" i="8"/>
  <c r="J57" i="8"/>
  <c r="I57" i="8"/>
  <c r="H57" i="8"/>
  <c r="G57" i="8"/>
  <c r="F57" i="8"/>
  <c r="E57" i="8"/>
  <c r="D57" i="8"/>
  <c r="C57" i="8"/>
  <c r="B57" i="8"/>
  <c r="B55" i="8" s="1"/>
  <c r="A57" i="8"/>
  <c r="AH56" i="8"/>
  <c r="AG56" i="8"/>
  <c r="AF56" i="8"/>
  <c r="AE56" i="8"/>
  <c r="AD56" i="8"/>
  <c r="AC56" i="8"/>
  <c r="AB56" i="8"/>
  <c r="AA56" i="8"/>
  <c r="Z56" i="8"/>
  <c r="Y56" i="8"/>
  <c r="X56" i="8"/>
  <c r="W56" i="8"/>
  <c r="V56" i="8"/>
  <c r="U56" i="8"/>
  <c r="T56" i="8"/>
  <c r="S56" i="8"/>
  <c r="R56" i="8"/>
  <c r="Q56" i="8"/>
  <c r="P56" i="8"/>
  <c r="O56" i="8"/>
  <c r="N56" i="8"/>
  <c r="M56" i="8"/>
  <c r="L56" i="8"/>
  <c r="K56" i="8"/>
  <c r="J56" i="8"/>
  <c r="I56" i="8"/>
  <c r="H56" i="8"/>
  <c r="G56" i="8"/>
  <c r="F56" i="8"/>
  <c r="E56" i="8"/>
  <c r="D56" i="8"/>
  <c r="C56" i="8"/>
  <c r="AH55" i="8"/>
  <c r="AG55" i="8"/>
  <c r="AF55" i="8"/>
  <c r="AE55" i="8"/>
  <c r="AD55" i="8"/>
  <c r="AC55" i="8"/>
  <c r="AB55" i="8"/>
  <c r="AA55" i="8"/>
  <c r="Z55" i="8"/>
  <c r="Y55" i="8"/>
  <c r="X55" i="8"/>
  <c r="W55" i="8"/>
  <c r="V55" i="8"/>
  <c r="U55" i="8"/>
  <c r="T55" i="8"/>
  <c r="S55" i="8"/>
  <c r="R55" i="8"/>
  <c r="Q55" i="8"/>
  <c r="P55" i="8"/>
  <c r="O55" i="8"/>
  <c r="N55" i="8"/>
  <c r="M55" i="8"/>
  <c r="L55" i="8"/>
  <c r="K55" i="8"/>
  <c r="J55" i="8"/>
  <c r="I55" i="8"/>
  <c r="H55" i="8"/>
  <c r="G55" i="8"/>
  <c r="F55" i="8"/>
  <c r="E55" i="8"/>
  <c r="D55" i="8"/>
  <c r="C55" i="8"/>
  <c r="AH54" i="8"/>
  <c r="AG54" i="8"/>
  <c r="AF54" i="8"/>
  <c r="AE54" i="8"/>
  <c r="AD54" i="8"/>
  <c r="AC54" i="8"/>
  <c r="AB54" i="8"/>
  <c r="AA54" i="8"/>
  <c r="Z54" i="8"/>
  <c r="Y54" i="8"/>
  <c r="X54" i="8"/>
  <c r="W54" i="8"/>
  <c r="V54" i="8"/>
  <c r="U54" i="8"/>
  <c r="T54" i="8"/>
  <c r="S54" i="8"/>
  <c r="R54" i="8"/>
  <c r="Q54" i="8"/>
  <c r="P54" i="8"/>
  <c r="O54" i="8"/>
  <c r="N54" i="8"/>
  <c r="M54" i="8"/>
  <c r="L54" i="8"/>
  <c r="K54" i="8"/>
  <c r="J54" i="8"/>
  <c r="I54" i="8"/>
  <c r="H54" i="8"/>
  <c r="G54" i="8"/>
  <c r="F54" i="8"/>
  <c r="E54" i="8"/>
  <c r="D54" i="8"/>
  <c r="C54" i="8"/>
  <c r="B54" i="8"/>
  <c r="B59" i="8" s="1"/>
  <c r="AH51" i="8"/>
  <c r="AG51" i="8"/>
  <c r="AF51" i="8"/>
  <c r="AE51" i="8"/>
  <c r="AD51" i="8"/>
  <c r="AC51" i="8"/>
  <c r="AB51" i="8"/>
  <c r="AA51" i="8"/>
  <c r="Z51" i="8"/>
  <c r="Y51" i="8"/>
  <c r="X51" i="8"/>
  <c r="W51" i="8"/>
  <c r="V51" i="8"/>
  <c r="U51" i="8"/>
  <c r="T51" i="8"/>
  <c r="S51" i="8"/>
  <c r="R51" i="8"/>
  <c r="Q51" i="8"/>
  <c r="P51" i="8"/>
  <c r="O51" i="8"/>
  <c r="N51" i="8"/>
  <c r="M51" i="8"/>
  <c r="L51" i="8"/>
  <c r="K51" i="8"/>
  <c r="J51" i="8"/>
  <c r="I51" i="8"/>
  <c r="H51" i="8"/>
  <c r="G51" i="8"/>
  <c r="F51" i="8"/>
  <c r="E51" i="8"/>
  <c r="D51" i="8"/>
  <c r="C51" i="8"/>
  <c r="AH50" i="8"/>
  <c r="AG50" i="8"/>
  <c r="AF50" i="8"/>
  <c r="AE50" i="8"/>
  <c r="AD50" i="8"/>
  <c r="AC50" i="8"/>
  <c r="AB50" i="8"/>
  <c r="AA50" i="8"/>
  <c r="Z50" i="8"/>
  <c r="Y50" i="8"/>
  <c r="X50" i="8"/>
  <c r="W50" i="8"/>
  <c r="V50" i="8"/>
  <c r="U50" i="8"/>
  <c r="T50" i="8"/>
  <c r="S50" i="8"/>
  <c r="R50" i="8"/>
  <c r="Q50" i="8"/>
  <c r="P50" i="8"/>
  <c r="O50" i="8"/>
  <c r="N50" i="8"/>
  <c r="M50" i="8"/>
  <c r="L50" i="8"/>
  <c r="K50" i="8"/>
  <c r="J50" i="8"/>
  <c r="I50" i="8"/>
  <c r="H50" i="8"/>
  <c r="G50" i="8"/>
  <c r="F50" i="8"/>
  <c r="E50" i="8"/>
  <c r="D50" i="8"/>
  <c r="C50" i="8"/>
  <c r="AH49" i="8"/>
  <c r="AG49" i="8"/>
  <c r="AF49" i="8"/>
  <c r="AE49" i="8"/>
  <c r="AD49" i="8"/>
  <c r="AC49" i="8"/>
  <c r="AB49" i="8"/>
  <c r="AA49" i="8"/>
  <c r="Z49" i="8"/>
  <c r="Y49" i="8"/>
  <c r="X49" i="8"/>
  <c r="W49" i="8"/>
  <c r="V49" i="8"/>
  <c r="U49" i="8"/>
  <c r="T49" i="8"/>
  <c r="S49" i="8"/>
  <c r="R49" i="8"/>
  <c r="Q49" i="8"/>
  <c r="P49" i="8"/>
  <c r="O49" i="8"/>
  <c r="N49" i="8"/>
  <c r="M49" i="8"/>
  <c r="L49" i="8"/>
  <c r="K49" i="8"/>
  <c r="J49" i="8"/>
  <c r="I49" i="8"/>
  <c r="H49" i="8"/>
  <c r="G49" i="8"/>
  <c r="F49" i="8"/>
  <c r="E49" i="8"/>
  <c r="D49" i="8"/>
  <c r="C49" i="8"/>
  <c r="AH45" i="8"/>
  <c r="AG45" i="8"/>
  <c r="AF45" i="8"/>
  <c r="AE45" i="8"/>
  <c r="AD45" i="8"/>
  <c r="AC45" i="8"/>
  <c r="AB45" i="8"/>
  <c r="AA45" i="8"/>
  <c r="Z45" i="8"/>
  <c r="Y45" i="8"/>
  <c r="X45" i="8"/>
  <c r="W45" i="8"/>
  <c r="V45" i="8"/>
  <c r="U45" i="8"/>
  <c r="T45" i="8"/>
  <c r="S45" i="8"/>
  <c r="R45" i="8"/>
  <c r="Q45" i="8"/>
  <c r="P45" i="8"/>
  <c r="O45" i="8"/>
  <c r="N45" i="8"/>
  <c r="M45" i="8"/>
  <c r="L45" i="8"/>
  <c r="K45" i="8"/>
  <c r="J45" i="8"/>
  <c r="I45" i="8"/>
  <c r="H45" i="8"/>
  <c r="G45" i="8"/>
  <c r="F45" i="8"/>
  <c r="E45" i="8"/>
  <c r="D45" i="8"/>
  <c r="C45" i="8"/>
  <c r="AH44" i="8"/>
  <c r="AG44" i="8"/>
  <c r="AF44" i="8"/>
  <c r="AE44" i="8"/>
  <c r="AD44" i="8"/>
  <c r="AC44" i="8"/>
  <c r="AB44" i="8"/>
  <c r="AA44" i="8"/>
  <c r="Z44" i="8"/>
  <c r="Y44" i="8"/>
  <c r="X44" i="8"/>
  <c r="W44" i="8"/>
  <c r="V44" i="8"/>
  <c r="U44" i="8"/>
  <c r="T44" i="8"/>
  <c r="S44" i="8"/>
  <c r="R44" i="8"/>
  <c r="Q44" i="8"/>
  <c r="P44" i="8"/>
  <c r="O44" i="8"/>
  <c r="N44" i="8"/>
  <c r="M44" i="8"/>
  <c r="L44" i="8"/>
  <c r="K44" i="8"/>
  <c r="J44" i="8"/>
  <c r="I44" i="8"/>
  <c r="H44" i="8"/>
  <c r="G44" i="8"/>
  <c r="F44" i="8"/>
  <c r="E44" i="8"/>
  <c r="D44" i="8"/>
  <c r="C44" i="8"/>
  <c r="AH43" i="8"/>
  <c r="AG43" i="8"/>
  <c r="AF43" i="8"/>
  <c r="AE43" i="8"/>
  <c r="AD43" i="8"/>
  <c r="AC43" i="8"/>
  <c r="AB43" i="8"/>
  <c r="AA43" i="8"/>
  <c r="Z43" i="8"/>
  <c r="Y43" i="8"/>
  <c r="X43" i="8"/>
  <c r="W43" i="8"/>
  <c r="V43" i="8"/>
  <c r="U43" i="8"/>
  <c r="T43" i="8"/>
  <c r="S43" i="8"/>
  <c r="R43" i="8"/>
  <c r="Q43" i="8"/>
  <c r="P43" i="8"/>
  <c r="O43" i="8"/>
  <c r="N43" i="8"/>
  <c r="M43" i="8"/>
  <c r="L43" i="8"/>
  <c r="K43" i="8"/>
  <c r="J43" i="8"/>
  <c r="I43" i="8"/>
  <c r="H43" i="8"/>
  <c r="G43" i="8"/>
  <c r="F43" i="8"/>
  <c r="E43" i="8"/>
  <c r="D43" i="8"/>
  <c r="C43" i="8"/>
  <c r="B42" i="8"/>
  <c r="B61" i="8" l="1"/>
  <c r="AH81" i="8"/>
  <c r="AG81" i="8"/>
  <c r="B73" i="8"/>
  <c r="D83" i="8"/>
  <c r="H83" i="8"/>
  <c r="L83" i="8"/>
  <c r="P83" i="8"/>
  <c r="T83" i="8"/>
  <c r="X83" i="8"/>
  <c r="AB83" i="8"/>
  <c r="AF83" i="8"/>
  <c r="B63" i="8" l="1"/>
  <c r="B68" i="8"/>
  <c r="B64" i="8" l="1"/>
  <c r="B65" i="8" s="1"/>
  <c r="B71" i="8"/>
  <c r="X81" i="8" l="1"/>
  <c r="H81" i="8"/>
  <c r="W81" i="8"/>
  <c r="G81" i="8"/>
  <c r="Z81" i="8"/>
  <c r="J81" i="8"/>
  <c r="Y81" i="8"/>
  <c r="I81" i="8"/>
  <c r="P81" i="8"/>
  <c r="AE81" i="8"/>
  <c r="R81" i="8"/>
  <c r="B81" i="8"/>
  <c r="Q81" i="8"/>
  <c r="B77" i="8"/>
  <c r="AB81" i="8"/>
  <c r="K81" i="8"/>
  <c r="N81" i="8"/>
  <c r="M81" i="8"/>
  <c r="T81" i="8"/>
  <c r="D81" i="8"/>
  <c r="S81" i="8"/>
  <c r="C81" i="8"/>
  <c r="V81" i="8"/>
  <c r="F81" i="8"/>
  <c r="U81" i="8"/>
  <c r="E81" i="8"/>
  <c r="AF81" i="8"/>
  <c r="O81" i="8"/>
  <c r="L81" i="8"/>
  <c r="AA81" i="8"/>
  <c r="AD81" i="8"/>
  <c r="AC81" i="8"/>
  <c r="B82" i="8" l="1"/>
  <c r="C82" i="8"/>
</calcChain>
</file>

<file path=xl/sharedStrings.xml><?xml version="1.0" encoding="utf-8"?>
<sst xmlns="http://schemas.openxmlformats.org/spreadsheetml/2006/main" count="3053" uniqueCount="618">
  <si>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</si>
  <si>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</si>
  <si>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</si>
  <si>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</si>
  <si>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</si>
  <si>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</si>
  <si>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</si>
  <si>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F_000-63-1-01.12-3577</t>
  </si>
  <si>
    <t>(идентификатор инвестиционного проекта)</t>
  </si>
  <si>
    <t>«Реконструкция ВЛ 110 кВ Рогавская-3, Рогавская-4 в части расширения просеки в объеме 95,73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</si>
  <si>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</si>
  <si>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</si>
  <si>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</si>
  <si>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</si>
  <si>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</si>
  <si>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</si>
  <si>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</si>
  <si>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</si>
  <si>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</si>
  <si>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</si>
  <si>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</si>
  <si>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</si>
  <si>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</si>
  <si>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</si>
  <si>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</si>
  <si>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</si>
  <si>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</si>
  <si>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</si>
  <si>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</si>
  <si>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</si>
  <si>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</si>
  <si>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</si>
  <si>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</si>
  <si>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</si>
  <si>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</si>
  <si>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</si>
  <si>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</si>
  <si>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</si>
  <si>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</si>
  <si>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</si>
  <si>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</si>
  <si>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</si>
  <si>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</si>
  <si>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</si>
  <si>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</si>
  <si>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</si>
  <si>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</si>
  <si>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</si>
  <si>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</si>
  <si>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</si>
  <si>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</si>
  <si>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401 от 26.11.2014)</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</si>
  <si>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</si>
  <si>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</si>
  <si>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</si>
  <si>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</si>
  <si>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</si>
  <si>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</si>
  <si>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</si>
  <si>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</si>
  <si>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</si>
  <si>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</si>
  <si>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</si>
  <si>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</si>
  <si>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</si>
  <si>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</si>
  <si>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</si>
  <si>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</si>
  <si>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</si>
  <si>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</si>
  <si>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</si>
  <si>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</si>
  <si>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</si>
  <si>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</si>
  <si>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</si>
  <si>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</si>
  <si>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</si>
  <si>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</si>
  <si>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</si>
  <si>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</si>
  <si>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</si>
  <si>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</si>
  <si>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</si>
  <si>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</si>
  <si>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</si>
  <si>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</si>
  <si>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</si>
  <si>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</si>
  <si>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</si>
  <si>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</si>
  <si>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</si>
  <si>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</si>
  <si>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</si>
  <si>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</si>
  <si>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</si>
  <si>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</si>
  <si>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</si>
  <si>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</si>
  <si>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</si>
  <si>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</si>
  <si>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</si>
  <si>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</si>
  <si>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</si>
  <si>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</si>
  <si>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</si>
  <si>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</si>
  <si>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</si>
  <si>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</si>
  <si>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</si>
  <si>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</si>
  <si>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</si>
  <si>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</si>
  <si>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</si>
  <si>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</si>
  <si>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</si>
  <si>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</si>
  <si>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</si>
  <si>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</si>
  <si>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</si>
  <si>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</si>
  <si>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</si>
  <si>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</si>
  <si>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</si>
  <si>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</si>
  <si>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</si>
  <si>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</si>
  <si>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</si>
  <si>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</si>
  <si>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</si>
  <si>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</si>
  <si>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</si>
  <si>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</si>
  <si>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</si>
  <si>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</si>
  <si>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</si>
  <si>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</si>
  <si>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</si>
  <si>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</si>
  <si>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</si>
  <si>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</si>
  <si>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</si>
  <si>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</si>
  <si>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</si>
  <si>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</si>
  <si>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</si>
  <si>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</si>
  <si>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В результате проведения работ по инвестиционному проекту сократиться число аварийных ситуаций на ВЛ, ширина просек будет соответствовать требованиям НТД, тем самым будет обеспечена надежность при неблагоприятных климатических условиях.</t>
  </si>
  <si>
    <t>Описание состава объектов инвестиционной деятельности их количества и характеристик в отношении каждого такого объекта</t>
  </si>
  <si>
    <t>ВЛ 110 кВ Рогавская-3 площадью 58,93 га в пролетах опор №№23-27;34-41; 47-53; 54-57;58-143; 144-167. Величина расширения просеки до охранной зоны - 20,93 га. Величина расширения просеки за охранной зоной  - 38,0 га.
- ВЛ 110 кВ Рогавская-4 за охранной зоной площадью 36,8 га в пролетах опор №№33-40; 46-52; 53-56; 57-142; 143-166.</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</si>
  <si>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</si>
  <si>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</si>
  <si>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</si>
  <si>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</si>
  <si>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Погашение КЗ. Инвестиционная программа 2015 года утверждена субъектом РФ
Акт технического состояния б/н от 12.03.2013</t>
  </si>
  <si>
    <t>Год начала  реализации инвестиционного проекта</t>
  </si>
  <si>
    <t>2014</t>
  </si>
  <si>
    <t>Год окончания реализации инвестиционного проекта</t>
  </si>
  <si>
    <t>2016</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</si>
  <si>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</si>
  <si>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</si>
  <si>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</si>
  <si>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</si>
  <si>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</si>
  <si>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</si>
  <si>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</si>
  <si>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</si>
  <si>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</si>
  <si>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</si>
  <si>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</si>
  <si>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</si>
  <si>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</si>
  <si>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</si>
  <si>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</si>
  <si>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</si>
  <si>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</si>
  <si>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</si>
  <si>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</si>
  <si>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</si>
  <si>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</si>
  <si>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</si>
  <si>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</si>
  <si>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</si>
  <si>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</si>
  <si>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</si>
  <si>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</si>
  <si>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</si>
  <si>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</si>
  <si>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</si>
  <si>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</si>
  <si>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</si>
  <si>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</si>
  <si>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</si>
  <si>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</si>
  <si>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</si>
  <si>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</si>
  <si>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</si>
  <si>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</si>
  <si>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</si>
  <si>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</si>
  <si>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</si>
  <si>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</si>
  <si>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</si>
  <si>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</si>
  <si>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</si>
  <si>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</si>
  <si>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</si>
  <si>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</si>
  <si>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</si>
  <si>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</si>
  <si>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</si>
  <si>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</si>
  <si>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</si>
  <si>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</si>
  <si>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</si>
  <si>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Затраты на ремонт объекта, руб. без НДС</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</si>
  <si>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</si>
  <si>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</si>
  <si>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</si>
  <si>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</si>
  <si>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</si>
  <si>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</si>
  <si>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</si>
  <si>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</si>
  <si>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</si>
  <si>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</si>
  <si>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</si>
  <si>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</si>
  <si>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</si>
  <si>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</si>
  <si>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</si>
  <si>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</si>
  <si>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</si>
  <si>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</si>
  <si>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</si>
  <si>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</si>
  <si>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</si>
  <si>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</si>
  <si>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</si>
  <si>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</si>
  <si>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</si>
  <si>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</si>
  <si>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</si>
  <si>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</si>
  <si>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</si>
  <si>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</si>
  <si>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</si>
  <si>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</si>
  <si>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</si>
  <si>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</si>
  <si>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</si>
  <si>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</si>
  <si>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</si>
  <si>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</si>
  <si>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</si>
  <si>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</si>
  <si>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</si>
  <si>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</si>
  <si>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</si>
  <si>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</si>
  <si>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</si>
  <si>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</si>
  <si>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</si>
  <si>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</si>
  <si>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</si>
  <si>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</si>
  <si>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</si>
  <si>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</si>
  <si>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</si>
  <si>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</si>
  <si>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</si>
  <si>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</si>
  <si>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</si>
  <si>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</si>
  <si>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</si>
  <si>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</si>
  <si>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</si>
  <si>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</si>
  <si>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</si>
  <si>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</si>
  <si>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</si>
  <si>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</si>
  <si>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</si>
  <si>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</si>
  <si>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</si>
  <si>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</si>
  <si>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</si>
  <si>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</si>
  <si>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</si>
  <si>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</si>
  <si>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</si>
  <si>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</si>
  <si>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</si>
  <si>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</si>
  <si>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</si>
  <si>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</si>
  <si>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</si>
  <si>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</si>
  <si>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</si>
  <si>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</si>
  <si>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</si>
  <si>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</si>
  <si>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</si>
  <si>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</si>
  <si>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</si>
  <si>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</si>
  <si>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</si>
  <si>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</si>
  <si>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</si>
  <si>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</si>
  <si>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</si>
  <si>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</si>
  <si>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</si>
  <si>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</si>
  <si>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</si>
  <si>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</si>
  <si>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</si>
  <si>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</si>
  <si>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</si>
  <si>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</si>
  <si>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</si>
  <si>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</si>
  <si>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</si>
  <si>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</si>
  <si>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</si>
  <si>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</si>
  <si>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</si>
  <si>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</si>
  <si>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</si>
  <si>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</si>
  <si>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</si>
  <si>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</si>
  <si>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</si>
  <si>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</si>
  <si>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</si>
  <si>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</si>
  <si>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</si>
  <si>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</si>
  <si>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</si>
  <si>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13,67217931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</si>
  <si>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</si>
  <si>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</si>
  <si>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</si>
  <si>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</si>
  <si>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</si>
  <si>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</si>
  <si>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</si>
  <si>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</si>
  <si>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</si>
  <si>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</si>
  <si>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</si>
  <si>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12,16185565</t>
  </si>
  <si>
    <t>2.1</t>
  </si>
  <si>
    <t>проектно-изыскательские работы</t>
  </si>
  <si>
    <t>3,04336464</t>
  </si>
  <si>
    <t>2.2</t>
  </si>
  <si>
    <t>строительные работы, реконструкция, монтаж оборудования</t>
  </si>
  <si>
    <t>8,45018291</t>
  </si>
  <si>
    <t>2.3</t>
  </si>
  <si>
    <t>оборудование</t>
  </si>
  <si>
    <t>2.4</t>
  </si>
  <si>
    <t>прочие затраты</t>
  </si>
  <si>
    <t>0,66830810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</si>
  <si>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</si>
  <si>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</si>
  <si>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</si>
  <si>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</si>
  <si>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</si>
  <si>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</si>
  <si>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</si>
  <si>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</si>
  <si>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</si>
  <si>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</si>
  <si>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</si>
  <si>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</si>
  <si>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</si>
  <si>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</si>
  <si>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</si>
  <si>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</si>
  <si>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</si>
  <si>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</si>
  <si>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</si>
  <si>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</si>
  <si>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</si>
  <si>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</si>
  <si>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</si>
  <si>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</si>
  <si>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</si>
  <si>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</si>
  <si>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</si>
  <si>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</si>
  <si>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</si>
  <si>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</si>
  <si>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</si>
  <si>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</si>
  <si>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</si>
  <si>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95,730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</si>
  <si>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</si>
  <si>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</si>
  <si>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</si>
  <si>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</si>
  <si>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</si>
  <si>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</si>
  <si>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</si>
  <si>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</si>
  <si>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</si>
  <si>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</si>
  <si>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</si>
  <si>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</si>
  <si>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</si>
  <si>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</si>
  <si>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</si>
  <si>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</si>
  <si>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</si>
  <si>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</si>
  <si>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</si>
  <si>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</si>
  <si>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</si>
  <si>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</si>
  <si>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</si>
  <si>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</si>
  <si>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</si>
  <si>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</si>
  <si>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</si>
  <si>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</si>
  <si>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</si>
  <si>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</si>
  <si>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</si>
  <si>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</si>
  <si>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</si>
  <si>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</si>
  <si>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</si>
  <si>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</si>
  <si>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</si>
  <si>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</si>
  <si>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</si>
  <si>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</si>
  <si>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</si>
  <si>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</si>
  <si>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</si>
  <si>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</si>
  <si>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</si>
  <si>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</si>
  <si>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</si>
  <si>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</si>
  <si>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</si>
  <si>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</si>
  <si>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</si>
  <si>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</si>
  <si>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</si>
  <si>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</si>
  <si>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</si>
  <si>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</si>
  <si>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</si>
  <si>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</si>
  <si>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</si>
  <si>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</si>
  <si>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</si>
  <si>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</si>
  <si>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</si>
  <si>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</si>
  <si>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</si>
  <si>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</si>
  <si>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</si>
  <si>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</si>
  <si>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</si>
  <si>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</si>
  <si>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</si>
  <si>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</si>
  <si>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</si>
  <si>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</si>
  <si>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</si>
  <si>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</si>
  <si>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</si>
  <si>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</si>
  <si>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</si>
  <si>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</si>
  <si>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</si>
  <si>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</si>
  <si>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</si>
  <si>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</si>
  <si>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</si>
  <si>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</si>
  <si>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</si>
  <si>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</si>
  <si>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</si>
  <si>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</si>
  <si>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</si>
  <si>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</si>
  <si>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</si>
  <si>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</si>
  <si>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</si>
  <si>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</si>
  <si>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</si>
  <si>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</si>
  <si>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</si>
  <si>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</si>
  <si>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95,73</t>
  </si>
  <si>
    <t>Прочие</t>
  </si>
  <si>
    <t>Реконструкция ВЛ-110 кВ в ПО ИЭС (Расширение просек ВЛ-110 кВ в ПО ИЭС)</t>
  </si>
  <si>
    <t>ДЗО</t>
  </si>
  <si>
    <t>ООК</t>
  </si>
  <si>
    <t>Аспект</t>
  </si>
  <si>
    <t>СтройЭнергоИнвест(старое название - СтройГазИнвест)</t>
  </si>
  <si>
    <t>39986</t>
  </si>
  <si>
    <t>b2b-mrsk.ru</t>
  </si>
  <si>
    <t>31.05.2014</t>
  </si>
  <si>
    <t>04.04.2014</t>
  </si>
  <si>
    <t>28.04.2014</t>
  </si>
  <si>
    <t>21.05.2014</t>
  </si>
  <si>
    <t>26.05.2014</t>
  </si>
  <si>
    <t>08.09.2015</t>
  </si>
  <si>
    <t>На листе 8 указана фактическая стоимость по результатам исполнения договора в размере 13 562,38612 тыс. руб с НДС
закупка осуществлялась на несколько ИП:F_000-63-1-01.12-3578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</si>
  <si>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</si>
  <si>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</si>
  <si>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</si>
  <si>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</si>
  <si>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</si>
  <si>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</si>
  <si>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</si>
  <si>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2015</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</si>
  <si>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</si>
  <si>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</si>
  <si>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</si>
  <si>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</si>
  <si>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</si>
  <si>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14,12844195</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</si>
  <si>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</si>
  <si>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</si>
  <si>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</si>
  <si>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26.05.2014 № 493 контрагент ООО "СтройЭнергоИнвест"</t>
  </si>
  <si>
    <t>объем заключенного договора в ценах  2014 года с НДС, млн. руб.</t>
  </si>
  <si>
    <t>13,56238611</t>
  </si>
  <si>
    <t>% от сметной стоимости проекта</t>
  </si>
  <si>
    <t>99,2 %</t>
  </si>
  <si>
    <t>оплачено по договору, млн. руб.</t>
  </si>
  <si>
    <t>13,00387121</t>
  </si>
  <si>
    <t>освоено по договору, млн. руб.</t>
  </si>
  <si>
    <t>11,49354755</t>
  </si>
  <si>
    <t>договор Аренды от 08.10.2014 № 402/с контрагент Комитет лесного хозяйства и лесной промышленности Новгородской области</t>
  </si>
  <si>
    <t>0,3936953</t>
  </si>
  <si>
    <t>2,88 %</t>
  </si>
  <si>
    <t>договор Аренды от 03.10.2014 № 400/с контрагент Комитет лесного хозяйства и лесной промышленности Новгородской областис учетом ДС №б/н 31.12.2014</t>
  </si>
  <si>
    <t>0,17236054</t>
  </si>
  <si>
    <t>1,26 %</t>
  </si>
  <si>
    <t>- по прочим договорам</t>
  </si>
  <si>
    <t>Капитализируемые проценты</t>
  </si>
  <si>
    <t>объем заключенного договора в ценах   года с НДС, млн. руб.</t>
  </si>
  <si>
    <t>0,10225226</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</si>
  <si>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</si>
  <si>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</si>
  <si>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</si>
  <si>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</si>
  <si>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</si>
  <si>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</si>
  <si>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</si>
  <si>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100 %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</si>
  <si>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</si>
  <si>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</si>
  <si>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</si>
  <si>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</si>
  <si>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</si>
  <si>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</si>
  <si>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</si>
  <si>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</si>
  <si>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Комитет лесного хозяйства и лесной промышленности Новгородской области , Аренды ,  , 08.10.2014 , 402/с
 Комитет лесного хозяйства и лесной промышленности Новгородской области , Аренды ,  , 03.10.2014 , 400/с
 ООО "СтройЭнергоИнвест" , Услуги ,  , 26.05.2014 , 493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</si>
  <si>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</si>
  <si>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</si>
  <si>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</si>
  <si>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</si>
  <si>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</si>
  <si>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</si>
  <si>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</si>
  <si>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</si>
  <si>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</si>
  <si>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</si>
  <si>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</si>
  <si>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</si>
  <si>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</si>
  <si>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</si>
  <si>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</si>
  <si>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</si>
  <si>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</si>
  <si>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8,351;
</t>
  </si>
  <si>
    <t>ВЛ-110 Рогавская-3</t>
  </si>
  <si>
    <t>ВЛ</t>
  </si>
  <si>
    <t>Промежуточная</t>
  </si>
  <si>
    <t>ВЛ-110 Рогавская-4</t>
  </si>
  <si>
    <t>Общая стоимость объекта,  руб. без НДС</t>
  </si>
  <si>
    <t>не окупается</t>
  </si>
  <si>
    <t xml:space="preserve">NPV через 10 лет, руб. </t>
  </si>
  <si>
    <t>Первый  ремонт объекта, лет после постройки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</si>
  <si>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</si>
  <si>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</si>
  <si>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</si>
  <si>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</si>
  <si>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</si>
  <si>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</si>
  <si>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</si>
  <si>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1*</t>
  </si>
  <si>
    <t xml:space="preserve">Доход, руб. без НДС </t>
  </si>
  <si>
    <t>БДР, руб.</t>
  </si>
  <si>
    <t>EBITDA</t>
  </si>
  <si>
    <t>Накопленный ЧДП</t>
  </si>
  <si>
    <t>PV</t>
  </si>
  <si>
    <t>NPV (без учета продажи)</t>
  </si>
  <si>
    <t>IRR</t>
  </si>
  <si>
    <t>PP</t>
  </si>
  <si>
    <t>DPP</t>
  </si>
  <si>
    <t>* расчет приведен с 2013 года</t>
  </si>
  <si>
    <t>30.12.2015</t>
  </si>
  <si>
    <t>Декабрь 2014</t>
  </si>
  <si>
    <t>Услуги</t>
  </si>
  <si>
    <t>ООО "СтройЭнергоИнвест"</t>
  </si>
  <si>
    <t>ООО "ЛИДЕР"</t>
  </si>
  <si>
    <t>аренда земельного участка по объекту: "Реконструкция ВЛ-110 кВ в ПО ИЭС (Расширение просек ВЛ-110 кВ в ПО ИЭС)"</t>
  </si>
  <si>
    <t>сводный сметный расчет</t>
  </si>
  <si>
    <t>ПЗ</t>
  </si>
  <si>
    <t xml:space="preserve">Комитет лесного хозяйства и лесной промышленности Новгородской области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</si>
</sst>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0000"/>
    <numFmt numFmtId="165" formatCode="0.00000"/>
    <numFmt numFmtId="166" formatCode="_(* #,##0.00_);_(* \(#,##0.00\);_(* &quot;-&quot;_);_(@_)"/>
    <numFmt numFmtId="167" formatCode="_(* #,##0_);_(* \(#,##0\);_(* &quot;-&quot;_);_(@_)"/>
    <numFmt numFmtId="168" formatCode="#,##0.0"/>
    <numFmt numFmtId="169" formatCode="#,##0.000"/>
    <numFmt numFmtId="170" formatCode="0.0%"/>
    <numFmt numFmtId="171" formatCode="######0.0#####"/>
    <numFmt numFmtId="172" formatCode="#,##0.0000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0"/>
      <name val="Arial Cyr"/>
      <charset val="204"/>
    </font>
    <font>
      <sz val="12"/>
      <name val="Times New Roman"/>
      <family val="1"/>
      <charset val="204"/>
    </font>
    <font>
      <sz val="12"/>
      <color theme="1"/>
      <name val="Times New Roman"/>
      <family val="1"/>
      <charset val="204"/>
    </font>
    <font>
      <sz val="8"/>
      <color theme="1"/>
      <name val="Arial"/>
      <family val="2"/>
      <charset val="204"/>
    </font>
    <font>
      <b/>
      <sz val="11"/>
      <name val="Times New Roman"/>
      <family val="1"/>
      <charset val="204"/>
    </font>
    <font>
      <b/>
      <sz val="10"/>
      <name val="Times New Roman"/>
      <family val="1"/>
      <charset val="204"/>
    </font>
    <font>
      <sz val="10"/>
      <name val="Times New Roman"/>
      <family val="1"/>
      <charset val="204"/>
    </font>
    <font>
      <sz val="8"/>
      <color indexed="8"/>
      <name val="Arial"/>
      <family val="2"/>
      <charset val="204"/>
    </font>
    <font>
      <sz val="11"/>
      <name val="Times New Roman"/>
      <family val="1"/>
      <charset val="204"/>
    </font>
    <font>
      <b/>
      <sz val="12"/>
      <name val="Times New Roman"/>
      <family val="1"/>
      <charset val="204"/>
    </font>
    <font>
      <sz val="12"/>
      <color theme="0"/>
      <name val="Times New Roman"/>
      <family val="1"/>
      <charset val="204"/>
    </font>
    <font>
      <sz val="8"/>
      <color theme="1"/>
      <name val="Times New Roman"/>
      <family val="1"/>
      <charset val="204"/>
    </font>
    <font>
      <sz val="10"/>
      <color rgb="FF000000"/>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top style="thin">
        <color rgb="FF000000"/>
      </top>
      <bottom/>
      <diagonal/>
    </border>
    <border>
      <left/>
      <right style="thin">
        <color rgb="FF000000"/>
      </right>
      <top style="thin">
        <color rgb="FF000000"/>
      </top>
      <bottom/>
      <diagonal/>
    </border>
  </borders>
  <cellStyleXfs count="6">
    <xf numFmtId="0" fontId="0" fillId="0" borderId="0"/>
    <xf numFmtId="0" fontId="13" fillId="0" borderId="0"/>
    <xf numFmtId="0" fontId="16" fillId="0" borderId="0"/>
    <xf numFmtId="9" fontId="20" fillId="0" borderId="0" applyFont="0" applyFill="0" applyBorder="0" applyAlignment="0" applyProtection="0"/>
    <xf numFmtId="0" fontId="14" fillId="0" borderId="0"/>
    <xf numFmtId="0" fontId="12" fillId="0" borderId="0"/>
  </cellStyleXfs>
  <cellXfs count="17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10"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4" fillId="0" borderId="11" xfId="1" applyFont="1" applyBorder="1" applyAlignment="1">
      <alignment horizontal="center" vertical="center"/>
    </xf>
    <xf numFmtId="0" fontId="15" fillId="0" borderId="12" xfId="0" applyFont="1" applyFill="1" applyBorder="1" applyAlignment="1">
      <alignment horizontal="left" vertical="center" wrapText="1"/>
    </xf>
    <xf numFmtId="0" fontId="14" fillId="0" borderId="12" xfId="1"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2" xfId="0" applyFont="1" applyFill="1" applyBorder="1" applyAlignment="1">
      <alignment horizontal="center" vertical="center"/>
    </xf>
    <xf numFmtId="49" fontId="14" fillId="0" borderId="12" xfId="1" applyNumberFormat="1" applyFont="1" applyFill="1" applyBorder="1" applyAlignment="1">
      <alignment horizontal="center" vertical="center" wrapText="1"/>
    </xf>
    <xf numFmtId="0" fontId="17" fillId="0" borderId="0" xfId="2" applyFont="1" applyAlignment="1">
      <alignment horizontal="center" vertical="center"/>
    </xf>
    <xf numFmtId="0" fontId="14" fillId="0" borderId="0" xfId="2" applyFont="1" applyAlignment="1">
      <alignment vertical="center"/>
    </xf>
    <xf numFmtId="0" fontId="18" fillId="0" borderId="0" xfId="2" applyFont="1" applyFill="1" applyAlignment="1">
      <alignment horizontal="left" vertical="center"/>
    </xf>
    <xf numFmtId="0" fontId="19" fillId="0" borderId="0" xfId="2" applyFont="1" applyAlignment="1">
      <alignment vertical="center"/>
    </xf>
    <xf numFmtId="0" fontId="14" fillId="0" borderId="13" xfId="2" applyFont="1" applyBorder="1" applyAlignment="1">
      <alignment vertical="center"/>
    </xf>
    <xf numFmtId="3" fontId="15" fillId="0" borderId="14" xfId="2" applyNumberFormat="1" applyFont="1" applyBorder="1" applyAlignment="1">
      <alignment horizontal="right"/>
    </xf>
    <xf numFmtId="0" fontId="17" fillId="0" borderId="0" xfId="2" applyFont="1" applyFill="1" applyAlignment="1">
      <alignment vertical="center"/>
    </xf>
    <xf numFmtId="0" fontId="17" fillId="0" borderId="0" xfId="2" applyFont="1" applyFill="1" applyBorder="1" applyAlignment="1">
      <alignment vertical="center"/>
    </xf>
    <xf numFmtId="0" fontId="14" fillId="0" borderId="0" xfId="2" applyFont="1" applyBorder="1" applyAlignment="1">
      <alignment vertical="center"/>
    </xf>
    <xf numFmtId="0" fontId="14" fillId="0" borderId="15" xfId="2" applyFont="1" applyBorder="1" applyAlignment="1">
      <alignment vertical="center"/>
    </xf>
    <xf numFmtId="3" fontId="15" fillId="0" borderId="16" xfId="2" applyNumberFormat="1" applyFont="1" applyFill="1" applyBorder="1" applyAlignment="1">
      <alignment horizontal="right"/>
    </xf>
    <xf numFmtId="0" fontId="19" fillId="0" borderId="17" xfId="2" applyFont="1" applyFill="1" applyBorder="1" applyAlignment="1">
      <alignment horizontal="left" vertical="center"/>
    </xf>
    <xf numFmtId="0" fontId="19" fillId="0" borderId="18" xfId="2" applyFont="1" applyFill="1" applyBorder="1" applyAlignment="1">
      <alignment horizontal="left" vertical="center"/>
    </xf>
    <xf numFmtId="0" fontId="19" fillId="0" borderId="19" xfId="2" applyFont="1" applyFill="1" applyBorder="1" applyAlignment="1">
      <alignment horizontal="left" vertical="center"/>
    </xf>
    <xf numFmtId="166" fontId="19" fillId="0" borderId="12" xfId="2" applyNumberFormat="1" applyFont="1" applyFill="1" applyBorder="1" applyAlignment="1">
      <alignment horizontal="right" vertical="center"/>
    </xf>
    <xf numFmtId="0" fontId="19" fillId="0" borderId="0" xfId="2" applyFont="1" applyFill="1" applyBorder="1" applyAlignment="1">
      <alignment vertical="center"/>
    </xf>
    <xf numFmtId="0" fontId="16" fillId="0" borderId="0" xfId="2" applyBorder="1"/>
    <xf numFmtId="1" fontId="15" fillId="0" borderId="16" xfId="2" applyNumberFormat="1" applyFont="1" applyBorder="1" applyAlignment="1">
      <alignment horizontal="right"/>
    </xf>
    <xf numFmtId="2" fontId="19" fillId="0" borderId="12" xfId="2" applyNumberFormat="1" applyFont="1" applyFill="1" applyBorder="1" applyAlignment="1">
      <alignment horizontal="right" vertical="center"/>
    </xf>
    <xf numFmtId="167" fontId="19" fillId="0" borderId="12" xfId="2" applyNumberFormat="1" applyFont="1" applyFill="1" applyBorder="1" applyAlignment="1">
      <alignment horizontal="right" vertical="center"/>
    </xf>
    <xf numFmtId="0" fontId="14" fillId="0" borderId="0" xfId="2" applyFont="1" applyFill="1" applyAlignment="1">
      <alignment vertical="center"/>
    </xf>
    <xf numFmtId="0" fontId="17" fillId="0" borderId="0" xfId="2" applyFont="1" applyAlignment="1">
      <alignment vertical="center"/>
    </xf>
    <xf numFmtId="0" fontId="14" fillId="0" borderId="0" xfId="2" applyFont="1" applyFill="1" applyBorder="1" applyAlignment="1">
      <alignment vertical="center"/>
    </xf>
    <xf numFmtId="9" fontId="15" fillId="0" borderId="16" xfId="3" applyFont="1" applyBorder="1" applyAlignment="1">
      <alignment horizontal="right"/>
    </xf>
    <xf numFmtId="0" fontId="14" fillId="0" borderId="20" xfId="2" applyFont="1" applyBorder="1" applyAlignment="1">
      <alignment vertical="center"/>
    </xf>
    <xf numFmtId="0" fontId="14" fillId="0" borderId="13" xfId="0" applyFont="1" applyFill="1" applyBorder="1" applyAlignment="1">
      <alignment horizontal="left" vertical="center"/>
    </xf>
    <xf numFmtId="1" fontId="14" fillId="0" borderId="21" xfId="0" applyNumberFormat="1" applyFont="1" applyFill="1" applyBorder="1" applyAlignment="1">
      <alignment horizontal="center" vertical="center"/>
    </xf>
    <xf numFmtId="0" fontId="14" fillId="0" borderId="0" xfId="0" applyFont="1" applyAlignment="1">
      <alignment vertical="center"/>
    </xf>
    <xf numFmtId="0" fontId="14" fillId="0" borderId="15" xfId="0" applyFont="1" applyFill="1" applyBorder="1" applyAlignment="1">
      <alignment vertical="center"/>
    </xf>
    <xf numFmtId="10" fontId="21" fillId="0" borderId="12" xfId="0" applyNumberFormat="1" applyFont="1" applyFill="1" applyBorder="1" applyAlignment="1">
      <alignment vertical="center"/>
    </xf>
    <xf numFmtId="0" fontId="14" fillId="0" borderId="20" xfId="0" applyFont="1" applyFill="1" applyBorder="1" applyAlignment="1">
      <alignment vertical="center"/>
    </xf>
    <xf numFmtId="167" fontId="21" fillId="0" borderId="22" xfId="0" applyNumberFormat="1" applyFont="1" applyBorder="1" applyAlignment="1">
      <alignment vertical="center"/>
    </xf>
    <xf numFmtId="0" fontId="17" fillId="0" borderId="0" xfId="0" applyFont="1" applyAlignment="1">
      <alignment vertical="center"/>
    </xf>
    <xf numFmtId="0" fontId="14" fillId="0" borderId="0" xfId="0" applyFont="1" applyFill="1" applyAlignment="1">
      <alignment vertical="center"/>
    </xf>
    <xf numFmtId="0" fontId="17" fillId="0" borderId="13" xfId="0" applyFont="1" applyBorder="1" applyAlignment="1">
      <alignment vertical="center"/>
    </xf>
    <xf numFmtId="0" fontId="14" fillId="0" borderId="21" xfId="0" applyFont="1" applyFill="1" applyBorder="1" applyAlignment="1">
      <alignment horizontal="center" vertical="center"/>
    </xf>
    <xf numFmtId="1" fontId="14" fillId="0" borderId="14" xfId="0" applyNumberFormat="1" applyFont="1" applyFill="1" applyBorder="1" applyAlignment="1">
      <alignment horizontal="center" vertical="center"/>
    </xf>
    <xf numFmtId="0" fontId="14" fillId="0" borderId="15" xfId="0" applyFont="1" applyBorder="1" applyAlignment="1">
      <alignment vertical="center"/>
    </xf>
    <xf numFmtId="3" fontId="21" fillId="0" borderId="12" xfId="0" applyNumberFormat="1" applyFont="1" applyBorder="1" applyAlignment="1">
      <alignment vertical="center"/>
    </xf>
    <xf numFmtId="3" fontId="14" fillId="0" borderId="12" xfId="0" applyNumberFormat="1" applyFont="1" applyFill="1" applyBorder="1" applyAlignment="1">
      <alignment vertical="center"/>
    </xf>
    <xf numFmtId="3" fontId="14" fillId="0" borderId="16" xfId="0" applyNumberFormat="1" applyFont="1" applyFill="1" applyBorder="1" applyAlignment="1">
      <alignment vertical="center"/>
    </xf>
    <xf numFmtId="167" fontId="21" fillId="0" borderId="12" xfId="0" applyNumberFormat="1" applyFont="1" applyBorder="1" applyAlignment="1">
      <alignment vertical="center"/>
    </xf>
    <xf numFmtId="3" fontId="21" fillId="0" borderId="22" xfId="0" applyNumberFormat="1" applyFont="1" applyBorder="1" applyAlignment="1">
      <alignment vertical="center"/>
    </xf>
    <xf numFmtId="0" fontId="14" fillId="0" borderId="0" xfId="0" applyFont="1" applyFill="1" applyBorder="1" applyAlignment="1">
      <alignment vertical="center"/>
    </xf>
    <xf numFmtId="3" fontId="14" fillId="0" borderId="0" xfId="0" applyNumberFormat="1" applyFont="1" applyBorder="1" applyAlignment="1">
      <alignment vertical="center"/>
    </xf>
    <xf numFmtId="3" fontId="14" fillId="0" borderId="0" xfId="0" applyNumberFormat="1" applyFont="1" applyFill="1" applyBorder="1" applyAlignment="1">
      <alignment vertical="center"/>
    </xf>
    <xf numFmtId="1" fontId="14" fillId="0" borderId="21" xfId="0" applyNumberFormat="1" applyFont="1" applyBorder="1" applyAlignment="1">
      <alignment horizontal="center" vertical="center"/>
    </xf>
    <xf numFmtId="1" fontId="14" fillId="0" borderId="14" xfId="0" applyNumberFormat="1" applyFont="1" applyBorder="1" applyAlignment="1">
      <alignment horizontal="center" vertical="center"/>
    </xf>
    <xf numFmtId="0" fontId="14" fillId="0" borderId="0" xfId="0" applyFont="1" applyBorder="1" applyAlignment="1">
      <alignment vertical="center"/>
    </xf>
    <xf numFmtId="0" fontId="17" fillId="0" borderId="15" xfId="0" applyFont="1" applyBorder="1" applyAlignment="1">
      <alignment vertical="center"/>
    </xf>
    <xf numFmtId="167" fontId="17" fillId="0" borderId="12" xfId="0" applyNumberFormat="1" applyFont="1" applyBorder="1" applyAlignment="1">
      <alignment vertical="center"/>
    </xf>
    <xf numFmtId="167" fontId="17" fillId="0" borderId="12" xfId="0" applyNumberFormat="1" applyFont="1" applyFill="1" applyBorder="1" applyAlignment="1">
      <alignment vertical="center"/>
    </xf>
    <xf numFmtId="0" fontId="14" fillId="0" borderId="15" xfId="0" applyFont="1" applyBorder="1" applyAlignment="1">
      <alignment horizontal="left" vertical="center"/>
    </xf>
    <xf numFmtId="0" fontId="17" fillId="0" borderId="15" xfId="0" applyFont="1" applyBorder="1" applyAlignment="1">
      <alignment horizontal="left" vertical="center"/>
    </xf>
    <xf numFmtId="0" fontId="17" fillId="0" borderId="20" xfId="0" applyFont="1" applyBorder="1" applyAlignment="1">
      <alignment horizontal="left" vertical="center"/>
    </xf>
    <xf numFmtId="167" fontId="17" fillId="0" borderId="22" xfId="0" applyNumberFormat="1" applyFont="1" applyBorder="1" applyAlignment="1">
      <alignment vertical="center"/>
    </xf>
    <xf numFmtId="0" fontId="22" fillId="0" borderId="0" xfId="0" applyFont="1" applyAlignment="1">
      <alignment vertical="center"/>
    </xf>
    <xf numFmtId="168" fontId="21" fillId="0" borderId="0" xfId="0" applyNumberFormat="1" applyFont="1" applyBorder="1" applyAlignment="1">
      <alignment horizontal="center" vertical="center"/>
    </xf>
    <xf numFmtId="168" fontId="21" fillId="0" borderId="0" xfId="0" applyNumberFormat="1" applyFont="1" applyFill="1" applyBorder="1" applyAlignment="1">
      <alignment horizontal="center" vertical="center"/>
    </xf>
    <xf numFmtId="0" fontId="17" fillId="0" borderId="15" xfId="0" applyFont="1" applyFill="1" applyBorder="1" applyAlignment="1">
      <alignment horizontal="left" vertical="center"/>
    </xf>
    <xf numFmtId="0" fontId="14" fillId="0" borderId="15" xfId="0" applyFont="1" applyFill="1" applyBorder="1" applyAlignment="1">
      <alignment horizontal="left" vertical="center"/>
    </xf>
    <xf numFmtId="169" fontId="21" fillId="0" borderId="12" xfId="0" applyNumberFormat="1" applyFont="1" applyFill="1" applyBorder="1" applyAlignment="1">
      <alignment horizontal="center" vertical="center"/>
    </xf>
    <xf numFmtId="0" fontId="17" fillId="0" borderId="15" xfId="0" applyFont="1" applyFill="1" applyBorder="1" applyAlignment="1">
      <alignment vertical="center"/>
    </xf>
    <xf numFmtId="170" fontId="17" fillId="0" borderId="12" xfId="0" applyNumberFormat="1" applyFont="1" applyFill="1" applyBorder="1" applyAlignment="1">
      <alignment vertical="center"/>
    </xf>
    <xf numFmtId="166" fontId="17" fillId="0" borderId="12" xfId="0" applyNumberFormat="1" applyFont="1" applyFill="1" applyBorder="1" applyAlignment="1">
      <alignment vertical="center"/>
    </xf>
    <xf numFmtId="0" fontId="17" fillId="0" borderId="20" xfId="0" applyFont="1" applyFill="1" applyBorder="1" applyAlignment="1">
      <alignment vertical="center"/>
    </xf>
    <xf numFmtId="166" fontId="17" fillId="0" borderId="22" xfId="0" applyNumberFormat="1" applyFont="1" applyFill="1" applyBorder="1" applyAlignment="1">
      <alignment vertical="center"/>
    </xf>
    <xf numFmtId="0" fontId="23" fillId="0" borderId="0" xfId="2" applyFont="1" applyAlignment="1">
      <alignment vertical="center"/>
    </xf>
    <xf numFmtId="0" fontId="14" fillId="0" borderId="12" xfId="4" applyNumberFormat="1" applyFont="1" applyFill="1" applyBorder="1" applyAlignment="1">
      <alignment horizontal="center" vertical="top" wrapText="1"/>
    </xf>
    <xf numFmtId="14" fontId="14" fillId="0" borderId="12" xfId="4" applyNumberFormat="1" applyFont="1" applyBorder="1" applyAlignment="1">
      <alignment vertical="center" wrapText="1"/>
    </xf>
    <xf numFmtId="9" fontId="14" fillId="0" borderId="12" xfId="4" applyNumberFormat="1" applyFont="1" applyFill="1" applyBorder="1" applyAlignment="1">
      <alignment horizontal="center" vertical="top" wrapText="1"/>
    </xf>
    <xf numFmtId="14" fontId="14" fillId="0" borderId="12" xfId="4" applyNumberFormat="1" applyFont="1" applyFill="1" applyBorder="1" applyAlignment="1">
      <alignment vertical="center" wrapText="1"/>
    </xf>
    <xf numFmtId="0" fontId="14" fillId="0" borderId="12" xfId="4" applyNumberFormat="1" applyFont="1" applyFill="1" applyBorder="1" applyAlignment="1">
      <alignment horizontal="left" vertical="top" wrapText="1"/>
    </xf>
    <xf numFmtId="171" fontId="22" fillId="0" borderId="12" xfId="4" applyNumberFormat="1" applyFont="1" applyFill="1" applyBorder="1" applyAlignment="1">
      <alignment horizontal="right" vertical="top" wrapText="1"/>
    </xf>
    <xf numFmtId="0" fontId="14" fillId="0" borderId="12" xfId="4" applyFont="1" applyBorder="1" applyAlignment="1">
      <alignment horizontal="center" vertical="center" wrapText="1"/>
    </xf>
    <xf numFmtId="0" fontId="14" fillId="0" borderId="12" xfId="4" applyFont="1" applyFill="1" applyBorder="1"/>
    <xf numFmtId="14" fontId="14" fillId="0" borderId="12" xfId="4" applyNumberFormat="1" applyFont="1" applyBorder="1" applyAlignment="1">
      <alignment horizontal="center" vertical="center" wrapText="1"/>
    </xf>
    <xf numFmtId="14" fontId="14" fillId="0" borderId="12" xfId="4" applyNumberFormat="1" applyFont="1" applyFill="1" applyBorder="1" applyAlignment="1">
      <alignment vertical="center"/>
    </xf>
    <xf numFmtId="14" fontId="14" fillId="2" borderId="12" xfId="4" applyNumberFormat="1" applyFont="1" applyFill="1" applyBorder="1" applyAlignment="1">
      <alignment vertical="center" wrapText="1"/>
    </xf>
    <xf numFmtId="1" fontId="24" fillId="0" borderId="12" xfId="5" applyNumberFormat="1" applyFont="1" applyBorder="1" applyAlignment="1">
      <alignment horizontal="center" vertical="center"/>
    </xf>
    <xf numFmtId="49" fontId="24" fillId="0" borderId="12" xfId="5" applyNumberFormat="1" applyFont="1" applyBorder="1" applyAlignment="1">
      <alignment horizontal="center" vertical="center"/>
    </xf>
    <xf numFmtId="14" fontId="25" fillId="0" borderId="23" xfId="0" applyNumberFormat="1" applyFont="1" applyFill="1" applyBorder="1" applyAlignment="1">
      <alignment horizontal="center" vertical="center" wrapText="1"/>
    </xf>
    <xf numFmtId="172" fontId="25" fillId="0" borderId="23" xfId="0" applyNumberFormat="1" applyFont="1" applyFill="1" applyBorder="1" applyAlignment="1">
      <alignment horizontal="center" vertical="center" wrapText="1"/>
    </xf>
    <xf numFmtId="14" fontId="24" fillId="0" borderId="12" xfId="5" applyNumberFormat="1" applyFont="1" applyBorder="1" applyAlignment="1">
      <alignment horizontal="center" vertical="center"/>
    </xf>
    <xf numFmtId="168" fontId="24" fillId="0" borderId="12" xfId="5" applyNumberFormat="1" applyFont="1" applyBorder="1" applyAlignment="1">
      <alignment horizontal="center" vertical="center"/>
    </xf>
    <xf numFmtId="0" fontId="25" fillId="0" borderId="23" xfId="0" applyFont="1" applyBorder="1" applyAlignment="1">
      <alignment horizontal="center" vertical="center" wrapText="1"/>
    </xf>
    <xf numFmtId="169" fontId="25" fillId="0" borderId="23" xfId="0" applyNumberFormat="1" applyFont="1" applyBorder="1" applyAlignment="1">
      <alignment horizontal="center" vertical="center"/>
    </xf>
    <xf numFmtId="49" fontId="25" fillId="0" borderId="23" xfId="0" applyNumberFormat="1" applyFont="1" applyBorder="1" applyAlignment="1">
      <alignment horizontal="center" vertical="center" wrapText="1"/>
    </xf>
    <xf numFmtId="0" fontId="25" fillId="0" borderId="23" xfId="0" applyFont="1" applyBorder="1" applyAlignment="1">
      <alignment horizontal="center" vertical="center"/>
    </xf>
    <xf numFmtId="169" fontId="25" fillId="0" borderId="23" xfId="0" applyNumberFormat="1" applyFont="1" applyBorder="1" applyAlignment="1">
      <alignment horizontal="center" vertical="center" wrapText="1"/>
    </xf>
    <xf numFmtId="172" fontId="24" fillId="0" borderId="12" xfId="5" applyNumberFormat="1" applyFont="1" applyBorder="1" applyAlignment="1">
      <alignment horizontal="center" vertical="center"/>
    </xf>
    <xf numFmtId="1" fontId="26" fillId="0" borderId="12" xfId="5" applyNumberFormat="1" applyFont="1" applyBorder="1" applyAlignment="1">
      <alignment horizontal="center" vertical="center"/>
    </xf>
    <xf numFmtId="49" fontId="26" fillId="0" borderId="12" xfId="5" applyNumberFormat="1" applyFont="1" applyBorder="1" applyAlignment="1">
      <alignment horizontal="center" vertical="center" wrapText="1"/>
    </xf>
    <xf numFmtId="49" fontId="26" fillId="0" borderId="12" xfId="5" applyNumberFormat="1" applyFont="1" applyBorder="1" applyAlignment="1">
      <alignment horizontal="center" vertical="center"/>
    </xf>
    <xf numFmtId="1" fontId="26" fillId="2" borderId="12" xfId="5" applyNumberFormat="1" applyFont="1" applyFill="1" applyBorder="1" applyAlignment="1">
      <alignment horizontal="center" vertical="center"/>
    </xf>
    <xf numFmtId="168" fontId="26" fillId="0" borderId="12" xfId="5" applyNumberFormat="1" applyFont="1" applyBorder="1" applyAlignment="1">
      <alignment horizontal="center" vertical="center"/>
    </xf>
    <xf numFmtId="14" fontId="26" fillId="0" borderId="12" xfId="5" applyNumberFormat="1" applyFont="1" applyBorder="1" applyAlignment="1">
      <alignment horizontal="center" vertical="center"/>
    </xf>
    <xf numFmtId="0" fontId="19" fillId="0" borderId="12" xfId="4" applyFont="1" applyFill="1" applyBorder="1" applyAlignment="1">
      <alignment horizontal="left" vertical="top" wrapText="1"/>
    </xf>
    <xf numFmtId="0" fontId="1" fillId="0" borderId="8" xfId="0" applyFont="1" applyBorder="1" applyAlignment="1">
      <alignment horizontal="left" vertical="center" wrapText="1"/>
    </xf>
    <xf numFmtId="0" fontId="1" fillId="0" borderId="24" xfId="0" applyFont="1" applyBorder="1" applyAlignment="1">
      <alignment horizontal="left" vertical="center" wrapText="1"/>
    </xf>
    <xf numFmtId="0" fontId="1" fillId="0" borderId="25" xfId="0" applyFont="1" applyBorder="1" applyAlignment="1">
      <alignment horizontal="left" vertical="center" wrapText="1"/>
    </xf>
    <xf numFmtId="164" fontId="1" fillId="0" borderId="3" xfId="0" applyNumberFormat="1" applyFont="1" applyBorder="1" applyAlignment="1">
      <alignment horizontal="right" vertical="center" wrapText="1"/>
    </xf>
    <xf numFmtId="1" fontId="1" fillId="0" borderId="3" xfId="0" applyNumberFormat="1" applyFont="1" applyBorder="1" applyAlignment="1">
      <alignment horizontal="right" vertical="center" wrapText="1"/>
    </xf>
    <xf numFmtId="165" fontId="1" fillId="0" borderId="3" xfId="0" applyNumberFormat="1" applyFont="1" applyBorder="1" applyAlignment="1">
      <alignment horizontal="right" vertical="center" wrapText="1"/>
    </xf>
  </cellXfs>
  <cellStyles count="6">
    <cellStyle name="Обычный" xfId="0" builtinId="0"/>
    <cellStyle name="Обычный 2 2" xfId="1"/>
    <cellStyle name="Обычный 2 2 37" xfId="2"/>
    <cellStyle name="Обычный 3" xfId="4"/>
    <cellStyle name="Обычный 6 2 3" xfId="5"/>
    <cellStyle name="Процентный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1"/>
    <c:plotArea>
      <c:layout>
        <c:manualLayout>
          <c:layoutTarget val="inner"/>
          <c:xMode val="edge"/>
          <c:yMode val="edge"/>
          <c:x val="2.8301905416832602E-2"/>
          <c:y val="4.3731840680576756E-2"/>
          <c:w val="0.95013539613652165"/>
          <c:h val="0.78425767620501063"/>
        </c:manualLayout>
      </c:layout>
      <c:lineChart>
        <c:grouping val="standard"/>
        <c:varyColors val="0"/>
        <c:ser>
          <c:idx val="0"/>
          <c:order val="0"/>
          <c:spPr>
            <a:ln w="38100">
              <a:solidFill>
                <a:schemeClr val="accent6">
                  <a:lumMod val="50000"/>
                </a:schemeClr>
              </a:solidFill>
            </a:ln>
          </c:spPr>
          <c:marker>
            <c:symbol val="circle"/>
            <c:size val="6"/>
            <c:spPr>
              <a:ln>
                <a:solidFill>
                  <a:schemeClr val="accent6">
                    <a:lumMod val="50000"/>
                  </a:schemeClr>
                </a:solidFill>
              </a:ln>
            </c:spPr>
          </c:marker>
          <c:val>
            <c:numRef>
              <c:f>'[1]5. анализ эконом эфф'!$B$77:$AF$77</c:f>
              <c:numCache>
                <c:formatCode>_(* #\ ##0_);_(* \(#\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680B-4B77-BC8C-FB10112218A4}"/>
            </c:ext>
          </c:extLst>
        </c:ser>
        <c:ser>
          <c:idx val="1"/>
          <c:order val="1"/>
          <c:val>
            <c:numRef>
              <c:f>'[1]5. анализ эконом эфф'!$B$78:$AF$78</c:f>
              <c:numCache>
                <c:formatCode>_(* #\ ##0_);_(* \(#\ ##0\);_(* "-"_);_(@_)</c:formatCode>
                <c:ptCount val="31"/>
                <c:pt idx="0">
                  <c:v>0</c:v>
                </c:pt>
                <c:pt idx="1">
                  <c:v>-1000</c:v>
                </c:pt>
                <c:pt idx="2">
                  <c:v>-1000</c:v>
                </c:pt>
                <c:pt idx="3">
                  <c:v>-1000</c:v>
                </c:pt>
                <c:pt idx="4">
                  <c:v>-1000</c:v>
                </c:pt>
                <c:pt idx="5">
                  <c:v>-1000</c:v>
                </c:pt>
                <c:pt idx="6">
                  <c:v>-1000</c:v>
                </c:pt>
                <c:pt idx="7">
                  <c:v>-1000</c:v>
                </c:pt>
                <c:pt idx="8">
                  <c:v>-1000</c:v>
                </c:pt>
                <c:pt idx="9">
                  <c:v>-1000</c:v>
                </c:pt>
                <c:pt idx="10">
                  <c:v>-1000</c:v>
                </c:pt>
                <c:pt idx="11">
                  <c:v>-1000</c:v>
                </c:pt>
                <c:pt idx="12">
                  <c:v>-1000</c:v>
                </c:pt>
                <c:pt idx="13">
                  <c:v>-1000</c:v>
                </c:pt>
                <c:pt idx="14">
                  <c:v>-1000</c:v>
                </c:pt>
                <c:pt idx="15">
                  <c:v>-1000</c:v>
                </c:pt>
                <c:pt idx="16">
                  <c:v>-1000</c:v>
                </c:pt>
                <c:pt idx="17">
                  <c:v>-1000</c:v>
                </c:pt>
                <c:pt idx="18">
                  <c:v>-1000</c:v>
                </c:pt>
                <c:pt idx="19">
                  <c:v>-1000</c:v>
                </c:pt>
                <c:pt idx="20">
                  <c:v>-1000</c:v>
                </c:pt>
                <c:pt idx="21">
                  <c:v>-1000</c:v>
                </c:pt>
                <c:pt idx="22">
                  <c:v>-1000</c:v>
                </c:pt>
                <c:pt idx="23">
                  <c:v>-1000</c:v>
                </c:pt>
                <c:pt idx="24">
                  <c:v>-1000</c:v>
                </c:pt>
                <c:pt idx="25">
                  <c:v>-1000</c:v>
                </c:pt>
                <c:pt idx="26">
                  <c:v>-1000</c:v>
                </c:pt>
                <c:pt idx="27">
                  <c:v>-1000</c:v>
                </c:pt>
                <c:pt idx="28">
                  <c:v>-1000</c:v>
                </c:pt>
                <c:pt idx="29">
                  <c:v>-1000</c:v>
                </c:pt>
                <c:pt idx="30">
                  <c:v>-1000</c:v>
                </c:pt>
              </c:numCache>
            </c:numRef>
          </c:val>
          <c:smooth val="0"/>
          <c:extLst>
            <c:ext xmlns:c16="http://schemas.microsoft.com/office/drawing/2014/chart" uri="{C3380CC4-5D6E-409C-BE32-E72D297353CC}">
              <c16:uniqueId val="{00000001-680B-4B77-BC8C-FB10112218A4}"/>
            </c:ext>
          </c:extLst>
        </c:ser>
        <c:dLbls>
          <c:showLegendKey val="0"/>
          <c:showVal val="0"/>
          <c:showCatName val="0"/>
          <c:showSerName val="0"/>
          <c:showPercent val="0"/>
          <c:showBubbleSize val="0"/>
        </c:dLbls>
        <c:marker val="1"/>
        <c:smooth val="0"/>
        <c:axId val="-68763744"/>
        <c:axId val="-68762656"/>
      </c:lineChart>
      <c:catAx>
        <c:axId val="-68763744"/>
        <c:scaling>
          <c:orientation val="minMax"/>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ru-RU"/>
          </a:p>
        </c:txPr>
        <c:crossAx val="-68762656"/>
        <c:crosses val="autoZero"/>
        <c:auto val="1"/>
        <c:lblAlgn val="ctr"/>
        <c:lblOffset val="100"/>
        <c:tickLblSkip val="1"/>
        <c:tickMarkSkip val="1"/>
        <c:noMultiLvlLbl val="0"/>
      </c:catAx>
      <c:valAx>
        <c:axId val="-68762656"/>
        <c:scaling>
          <c:orientation val="minMax"/>
        </c:scaling>
        <c:delete val="0"/>
        <c:axPos val="l"/>
        <c:majorGridlines>
          <c:spPr>
            <a:ln>
              <a:solidFill>
                <a:schemeClr val="tx1">
                  <a:lumMod val="50000"/>
                  <a:lumOff val="50000"/>
                </a:schemeClr>
              </a:solidFill>
              <a:prstDash val="sysDash"/>
            </a:ln>
          </c:spPr>
        </c:majorGridlines>
        <c:numFmt formatCode="_(* #\ ##0_);_(* \(#\ ##0\);_(* &quot;-&quot;_);_(@_)"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ru-RU"/>
          </a:p>
        </c:txPr>
        <c:crossAx val="-68763744"/>
        <c:crosses val="autoZero"/>
        <c:crossBetween val="between"/>
      </c:valAx>
      <c:spPr>
        <a:solidFill>
          <a:sysClr val="window" lastClr="FFFFFF">
            <a:lumMod val="85000"/>
            <a:alpha val="70000"/>
          </a:sysClr>
        </a:solidFill>
      </c:spPr>
    </c:plotArea>
    <c:legend>
      <c:legendPos val="r"/>
      <c:layout>
        <c:manualLayout>
          <c:xMode val="edge"/>
          <c:yMode val="edge"/>
          <c:x val="0.30352303523035323"/>
          <c:y val="0.9096209912536446"/>
          <c:w val="0.10559779165535342"/>
          <c:h val="9.0379042242361221E-2"/>
        </c:manualLayout>
      </c:layout>
      <c:overlay val="0"/>
      <c:spPr>
        <a:solidFill>
          <a:srgbClr val="FFFFFF"/>
        </a:solidFill>
        <a:ln w="3175">
          <a:solidFill>
            <a:srgbClr val="000000"/>
          </a:solidFill>
          <a:prstDash val="solid"/>
        </a:ln>
      </c:spPr>
      <c:txPr>
        <a:bodyPr/>
        <a:lstStyle/>
        <a:p>
          <a:pPr>
            <a:defRPr sz="775"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1" l="0.75000000000001077" r="0.75000000000001077"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19050</xdr:colOff>
      <xdr:row>26</xdr:row>
      <xdr:rowOff>47625</xdr:rowOff>
    </xdr:from>
    <xdr:to>
      <xdr:col>8</xdr:col>
      <xdr:colOff>57150</xdr:colOff>
      <xdr:row>38</xdr:row>
      <xdr:rowOff>57150</xdr:rowOff>
    </xdr:to>
    <xdr:graphicFrame macro="">
      <xdr:nvGraphicFramePr>
        <xdr:cNvPr id="3" name="Chart 18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__&#1055;&#1072;&#1089;&#1087;&#1086;&#1088;&#1090;%20&#1052;&#1069;_0000378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4%20%20&#1050;&#1072;&#1087;&#1080;&#1090;&#1072;&#1083;&#1100;&#1085;&#1086;&#1077;%20&#1057;&#1090;&#1088;&#1086;&#1080;&#1090;&#1077;&#1083;&#1100;&#1089;&#1090;&#1074;&#1086;/&#1053;&#1086;&#1074;&#1075;&#1086;&#1088;&#1086;&#1076;&#1101;&#1085;&#1077;&#1088;&#1075;&#1086;/&#1051;&#1080;&#1089;&#1090;_&#1101;&#1092;&#1092;&#1077;&#1082;&#1090;&#1080;&#1074;&#1085;&#1086;&#1089;&#1090;&#1100;%20&#1076;&#1083;&#1103;%20&#1087;&#1072;&#1089;&#1087;&#1086;&#1088;&#1090;&#1072;/000-63-1-03.13-0073_&#1057;&#1072;&#1074;&#1080;&#1085;&#108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4%20%20&#1050;&#1072;&#1087;&#1080;&#1090;&#1072;&#1083;&#1100;&#1085;&#1086;&#1077;%20&#1057;&#1090;&#1088;&#1086;&#1080;&#1090;&#1077;&#1083;&#1100;&#1089;&#1090;&#1074;&#1086;/&#1053;&#1086;&#1074;&#1075;&#1086;&#1088;&#1086;&#1076;&#1101;&#1085;&#1077;&#1088;&#1075;&#1086;/&#1051;&#1080;&#1089;&#1090;_&#1101;&#1092;&#1092;&#1077;&#1082;&#1090;&#1080;&#1074;&#1085;&#1086;&#1089;&#1090;&#1100;%20&#1076;&#1083;&#1103;%20&#1087;&#1072;&#1089;&#1087;&#1086;&#1088;&#1090;&#1072;/000-63-1-01.12-3577_&#1056;&#1077;&#1082;.&#1042;&#1051;%20110%20&#1082;&#1042;%20&#1056;&#1086;&#1075;&#1072;&#1074;&#1089;&#1082;&#1072;&#1103;-3,%20&#1056;&#1086;&#1075;&#1072;&#1074;&#1089;&#1082;&#1072;&#1103;-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77">
          <cell r="B77">
            <v>0</v>
          </cell>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row>
        <row r="78">
          <cell r="B78">
            <v>0</v>
          </cell>
          <cell r="C78">
            <v>-1000</v>
          </cell>
          <cell r="D78">
            <v>-1000</v>
          </cell>
          <cell r="E78">
            <v>-1000</v>
          </cell>
          <cell r="F78">
            <v>-1000</v>
          </cell>
          <cell r="G78">
            <v>-1000</v>
          </cell>
          <cell r="H78">
            <v>-1000</v>
          </cell>
          <cell r="I78">
            <v>-1000</v>
          </cell>
          <cell r="J78">
            <v>-1000</v>
          </cell>
          <cell r="K78">
            <v>-1000</v>
          </cell>
          <cell r="L78">
            <v>-1000</v>
          </cell>
          <cell r="M78">
            <v>-1000</v>
          </cell>
          <cell r="N78">
            <v>-1000</v>
          </cell>
          <cell r="O78">
            <v>-1000</v>
          </cell>
          <cell r="P78">
            <v>-1000</v>
          </cell>
          <cell r="Q78">
            <v>-1000</v>
          </cell>
          <cell r="R78">
            <v>-1000</v>
          </cell>
          <cell r="S78">
            <v>-1000</v>
          </cell>
          <cell r="T78">
            <v>-1000</v>
          </cell>
          <cell r="U78">
            <v>-1000</v>
          </cell>
          <cell r="V78">
            <v>-1000</v>
          </cell>
          <cell r="W78">
            <v>-1000</v>
          </cell>
          <cell r="X78">
            <v>-1000</v>
          </cell>
          <cell r="Y78">
            <v>-1000</v>
          </cell>
          <cell r="Z78">
            <v>-1000</v>
          </cell>
          <cell r="AA78">
            <v>-1000</v>
          </cell>
          <cell r="AB78">
            <v>-1000</v>
          </cell>
          <cell r="AC78">
            <v>-1000</v>
          </cell>
          <cell r="AD78">
            <v>-1000</v>
          </cell>
          <cell r="AE78">
            <v>-1000</v>
          </cell>
          <cell r="AF78">
            <v>-1000</v>
          </cell>
        </row>
      </sheetData>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efreshError="1"/>
      <sheetData sheetId="1" refreshError="1">
        <row r="1248">
          <cell r="F1248" t="str">
            <v xml:space="preserve"> 2016</v>
          </cell>
        </row>
        <row r="1777">
          <cell r="F1777">
            <v>0</v>
          </cell>
          <cell r="G1777">
            <v>0</v>
          </cell>
          <cell r="H1777">
            <v>0</v>
          </cell>
          <cell r="I1777">
            <v>0</v>
          </cell>
          <cell r="J1777">
            <v>0</v>
          </cell>
          <cell r="K1777">
            <v>0</v>
          </cell>
          <cell r="L1777">
            <v>0</v>
          </cell>
          <cell r="M1777">
            <v>0</v>
          </cell>
          <cell r="N1777">
            <v>0</v>
          </cell>
          <cell r="O1777">
            <v>0</v>
          </cell>
          <cell r="P1777">
            <v>0</v>
          </cell>
          <cell r="Q1777">
            <v>0</v>
          </cell>
          <cell r="R1777">
            <v>0</v>
          </cell>
          <cell r="S1777">
            <v>0</v>
          </cell>
          <cell r="T1777">
            <v>0</v>
          </cell>
          <cell r="U1777">
            <v>0</v>
          </cell>
          <cell r="V1777">
            <v>0</v>
          </cell>
          <cell r="W1777">
            <v>0</v>
          </cell>
          <cell r="X1777">
            <v>0</v>
          </cell>
          <cell r="Y1777">
            <v>0</v>
          </cell>
          <cell r="Z1777">
            <v>0</v>
          </cell>
          <cell r="AA1777">
            <v>0</v>
          </cell>
          <cell r="AB1777">
            <v>0</v>
          </cell>
          <cell r="AC1777">
            <v>0</v>
          </cell>
          <cell r="AD1777">
            <v>0</v>
          </cell>
          <cell r="AE1777">
            <v>0</v>
          </cell>
          <cell r="AF1777">
            <v>0</v>
          </cell>
          <cell r="AG1777">
            <v>0</v>
          </cell>
          <cell r="AH1777">
            <v>0</v>
          </cell>
          <cell r="AS1777">
            <v>0</v>
          </cell>
          <cell r="AU1777">
            <v>0</v>
          </cell>
        </row>
        <row r="1783">
          <cell r="F1783">
            <v>-486.47422599999999</v>
          </cell>
          <cell r="G1783">
            <v>-486.47422599999999</v>
          </cell>
          <cell r="H1783">
            <v>-486.47422599999999</v>
          </cell>
          <cell r="I1783">
            <v>-486.47422599999999</v>
          </cell>
          <cell r="J1783">
            <v>-486.47422599999999</v>
          </cell>
          <cell r="K1783">
            <v>-486.47422599999999</v>
          </cell>
          <cell r="L1783">
            <v>-486.47422599999999</v>
          </cell>
          <cell r="M1783">
            <v>-486.47422599999999</v>
          </cell>
          <cell r="N1783">
            <v>-486.47422599999999</v>
          </cell>
          <cell r="O1783">
            <v>-486.47422599999999</v>
          </cell>
          <cell r="P1783">
            <v>-486.47422599999999</v>
          </cell>
          <cell r="Q1783">
            <v>-486.47422599999999</v>
          </cell>
          <cell r="R1783">
            <v>-486.47422599999999</v>
          </cell>
          <cell r="S1783">
            <v>-486.47422599999999</v>
          </cell>
          <cell r="T1783">
            <v>-486.47422599999999</v>
          </cell>
          <cell r="U1783">
            <v>-486.47422599999999</v>
          </cell>
          <cell r="V1783">
            <v>-486.47422599999999</v>
          </cell>
          <cell r="W1783">
            <v>-486.47422599999999</v>
          </cell>
          <cell r="X1783">
            <v>-486.47422599999999</v>
          </cell>
          <cell r="Y1783">
            <v>-486.47422599999999</v>
          </cell>
          <cell r="Z1783">
            <v>-486.47422599999999</v>
          </cell>
          <cell r="AA1783">
            <v>-486.47422599999999</v>
          </cell>
          <cell r="AB1783">
            <v>-486.47422599999999</v>
          </cell>
          <cell r="AC1783">
            <v>-486.47422599999663</v>
          </cell>
          <cell r="AD1783">
            <v>0</v>
          </cell>
          <cell r="AE1783">
            <v>0</v>
          </cell>
          <cell r="AF1783">
            <v>0</v>
          </cell>
          <cell r="AG1783">
            <v>0</v>
          </cell>
          <cell r="AH1783">
            <v>0</v>
          </cell>
          <cell r="AS1783">
            <v>0</v>
          </cell>
          <cell r="AU1783">
            <v>-11675.381423999999</v>
          </cell>
        </row>
        <row r="1784">
          <cell r="F1784">
            <v>-737.98140084199997</v>
          </cell>
          <cell r="G1784">
            <v>-727.27896786999986</v>
          </cell>
          <cell r="H1784">
            <v>-716.57653489799998</v>
          </cell>
          <cell r="I1784">
            <v>-705.87410192599998</v>
          </cell>
          <cell r="J1784">
            <v>-695.17166895399998</v>
          </cell>
          <cell r="K1784">
            <v>-684.46923598199999</v>
          </cell>
          <cell r="L1784">
            <v>-673.76680300999988</v>
          </cell>
          <cell r="M1784">
            <v>-663.06437003799999</v>
          </cell>
          <cell r="N1784">
            <v>-652.361937066</v>
          </cell>
          <cell r="O1784">
            <v>-641.659504094</v>
          </cell>
          <cell r="P1784">
            <v>-630.957071122</v>
          </cell>
          <cell r="Q1784">
            <v>-620.25463814999989</v>
          </cell>
          <cell r="R1784">
            <v>-609.55220517799989</v>
          </cell>
          <cell r="S1784">
            <v>-598.8497722059999</v>
          </cell>
          <cell r="T1784">
            <v>-588.1473392339999</v>
          </cell>
          <cell r="U1784">
            <v>-577.4449062619999</v>
          </cell>
          <cell r="V1784">
            <v>-566.74247328999991</v>
          </cell>
          <cell r="W1784">
            <v>-556.04004031799991</v>
          </cell>
          <cell r="X1784">
            <v>-545.33760734599991</v>
          </cell>
          <cell r="Y1784">
            <v>-534.63517437399992</v>
          </cell>
          <cell r="Z1784">
            <v>-523.93274140199992</v>
          </cell>
          <cell r="AA1784">
            <v>-513.23030842999992</v>
          </cell>
          <cell r="AB1784">
            <v>-502.52787545799993</v>
          </cell>
          <cell r="AC1784">
            <v>-491.82544248599658</v>
          </cell>
          <cell r="AD1784">
            <v>0</v>
          </cell>
          <cell r="AE1784">
            <v>0</v>
          </cell>
          <cell r="AF1784">
            <v>0</v>
          </cell>
          <cell r="AG1784">
            <v>0</v>
          </cell>
          <cell r="AH1784">
            <v>0</v>
          </cell>
          <cell r="AS1784">
            <v>0</v>
          </cell>
          <cell r="AU1784">
            <v>-14757.682119935997</v>
          </cell>
        </row>
        <row r="1785">
          <cell r="F1785">
            <v>0</v>
          </cell>
          <cell r="G1785">
            <v>0</v>
          </cell>
          <cell r="H1785">
            <v>0</v>
          </cell>
          <cell r="I1785">
            <v>0</v>
          </cell>
          <cell r="J1785">
            <v>0</v>
          </cell>
          <cell r="K1785">
            <v>0</v>
          </cell>
          <cell r="L1785">
            <v>0</v>
          </cell>
          <cell r="M1785">
            <v>0</v>
          </cell>
          <cell r="N1785">
            <v>0</v>
          </cell>
          <cell r="O1785">
            <v>0</v>
          </cell>
          <cell r="P1785">
            <v>0</v>
          </cell>
          <cell r="Q1785">
            <v>0</v>
          </cell>
          <cell r="R1785">
            <v>0</v>
          </cell>
          <cell r="S1785">
            <v>0</v>
          </cell>
          <cell r="T1785">
            <v>0</v>
          </cell>
          <cell r="U1785">
            <v>0</v>
          </cell>
          <cell r="V1785">
            <v>0</v>
          </cell>
          <cell r="W1785">
            <v>0</v>
          </cell>
          <cell r="X1785">
            <v>0</v>
          </cell>
          <cell r="Y1785">
            <v>0</v>
          </cell>
          <cell r="Z1785">
            <v>0</v>
          </cell>
          <cell r="AA1785">
            <v>0</v>
          </cell>
          <cell r="AB1785">
            <v>0</v>
          </cell>
          <cell r="AC1785">
            <v>0</v>
          </cell>
          <cell r="AD1785">
            <v>0</v>
          </cell>
          <cell r="AE1785">
            <v>0</v>
          </cell>
          <cell r="AF1785">
            <v>0</v>
          </cell>
          <cell r="AG1785">
            <v>0</v>
          </cell>
          <cell r="AH1785">
            <v>0</v>
          </cell>
          <cell r="AS1785">
            <v>0</v>
          </cell>
          <cell r="AU1785">
            <v>0</v>
          </cell>
        </row>
        <row r="1786">
          <cell r="F1786">
            <v>-737.98140084199997</v>
          </cell>
          <cell r="G1786">
            <v>-727.27896786999986</v>
          </cell>
          <cell r="H1786">
            <v>-716.57653489799998</v>
          </cell>
          <cell r="I1786">
            <v>-705.87410192599998</v>
          </cell>
          <cell r="J1786">
            <v>-695.17166895399998</v>
          </cell>
          <cell r="K1786">
            <v>-684.46923598199999</v>
          </cell>
          <cell r="L1786">
            <v>-673.76680300999988</v>
          </cell>
          <cell r="M1786">
            <v>-663.06437003799999</v>
          </cell>
          <cell r="N1786">
            <v>-652.361937066</v>
          </cell>
          <cell r="O1786">
            <v>-641.659504094</v>
          </cell>
          <cell r="P1786">
            <v>-630.957071122</v>
          </cell>
          <cell r="Q1786">
            <v>-620.25463814999989</v>
          </cell>
          <cell r="R1786">
            <v>-609.55220517799989</v>
          </cell>
          <cell r="S1786">
            <v>-598.8497722059999</v>
          </cell>
          <cell r="T1786">
            <v>-588.1473392339999</v>
          </cell>
          <cell r="U1786">
            <v>-577.4449062619999</v>
          </cell>
          <cell r="V1786">
            <v>-566.74247328999991</v>
          </cell>
          <cell r="W1786">
            <v>-556.04004031799991</v>
          </cell>
          <cell r="X1786">
            <v>-545.33760734599991</v>
          </cell>
          <cell r="Y1786">
            <v>-534.63517437399992</v>
          </cell>
          <cell r="Z1786">
            <v>-523.93274140199992</v>
          </cell>
          <cell r="AA1786">
            <v>-513.23030842999992</v>
          </cell>
          <cell r="AB1786">
            <v>-502.52787545799993</v>
          </cell>
          <cell r="AC1786">
            <v>-491.82544248599658</v>
          </cell>
          <cell r="AD1786">
            <v>0</v>
          </cell>
          <cell r="AE1786">
            <v>0</v>
          </cell>
          <cell r="AF1786">
            <v>0</v>
          </cell>
          <cell r="AG1786">
            <v>0</v>
          </cell>
          <cell r="AH1786">
            <v>0</v>
          </cell>
          <cell r="AS1786">
            <v>0</v>
          </cell>
          <cell r="AU1786">
            <v>-14757.682119935997</v>
          </cell>
        </row>
        <row r="1787">
          <cell r="F1787">
            <v>0</v>
          </cell>
          <cell r="G1787">
            <v>0</v>
          </cell>
          <cell r="H1787">
            <v>0</v>
          </cell>
          <cell r="I1787">
            <v>0</v>
          </cell>
          <cell r="J1787">
            <v>0</v>
          </cell>
          <cell r="K1787">
            <v>0</v>
          </cell>
          <cell r="L1787">
            <v>0</v>
          </cell>
          <cell r="M1787">
            <v>0</v>
          </cell>
          <cell r="N1787">
            <v>0</v>
          </cell>
          <cell r="O1787">
            <v>0</v>
          </cell>
          <cell r="P1787">
            <v>0</v>
          </cell>
          <cell r="Q1787">
            <v>0</v>
          </cell>
          <cell r="R1787">
            <v>0</v>
          </cell>
          <cell r="S1787">
            <v>0</v>
          </cell>
          <cell r="T1787">
            <v>0</v>
          </cell>
          <cell r="U1787">
            <v>0</v>
          </cell>
          <cell r="V1787">
            <v>0</v>
          </cell>
          <cell r="W1787">
            <v>0</v>
          </cell>
          <cell r="X1787">
            <v>0</v>
          </cell>
          <cell r="Y1787">
            <v>0</v>
          </cell>
          <cell r="Z1787">
            <v>0</v>
          </cell>
          <cell r="AA1787">
            <v>0</v>
          </cell>
          <cell r="AB1787">
            <v>0</v>
          </cell>
          <cell r="AC1787">
            <v>0</v>
          </cell>
          <cell r="AD1787">
            <v>0</v>
          </cell>
          <cell r="AE1787">
            <v>0</v>
          </cell>
          <cell r="AF1787">
            <v>0</v>
          </cell>
          <cell r="AG1787">
            <v>0</v>
          </cell>
          <cell r="AH1787">
            <v>0</v>
          </cell>
          <cell r="AS1787">
            <v>0</v>
          </cell>
          <cell r="AU1787">
            <v>0</v>
          </cell>
        </row>
        <row r="1788">
          <cell r="F1788">
            <v>-737.98140084199997</v>
          </cell>
          <cell r="G1788">
            <v>-727.27896786999986</v>
          </cell>
          <cell r="H1788">
            <v>-716.57653489799998</v>
          </cell>
          <cell r="I1788">
            <v>-705.87410192599998</v>
          </cell>
          <cell r="J1788">
            <v>-695.17166895399998</v>
          </cell>
          <cell r="K1788">
            <v>-684.46923598199999</v>
          </cell>
          <cell r="L1788">
            <v>-673.76680300999988</v>
          </cell>
          <cell r="M1788">
            <v>-663.06437003799999</v>
          </cell>
          <cell r="N1788">
            <v>-652.361937066</v>
          </cell>
          <cell r="O1788">
            <v>-641.659504094</v>
          </cell>
          <cell r="P1788">
            <v>-630.957071122</v>
          </cell>
          <cell r="Q1788">
            <v>-620.25463814999989</v>
          </cell>
          <cell r="R1788">
            <v>-609.55220517799989</v>
          </cell>
          <cell r="S1788">
            <v>-598.8497722059999</v>
          </cell>
          <cell r="T1788">
            <v>-588.1473392339999</v>
          </cell>
          <cell r="U1788">
            <v>-577.4449062619999</v>
          </cell>
          <cell r="V1788">
            <v>-566.74247328999991</v>
          </cell>
          <cell r="W1788">
            <v>-556.04004031799991</v>
          </cell>
          <cell r="X1788">
            <v>-545.33760734599991</v>
          </cell>
          <cell r="Y1788">
            <v>-534.63517437399992</v>
          </cell>
          <cell r="Z1788">
            <v>-523.93274140199992</v>
          </cell>
          <cell r="AA1788">
            <v>-513.23030842999992</v>
          </cell>
          <cell r="AB1788">
            <v>-502.52787545799993</v>
          </cell>
          <cell r="AC1788">
            <v>-491.82544248599658</v>
          </cell>
          <cell r="AD1788">
            <v>0</v>
          </cell>
          <cell r="AE1788">
            <v>0</v>
          </cell>
          <cell r="AF1788">
            <v>0</v>
          </cell>
          <cell r="AG1788">
            <v>0</v>
          </cell>
          <cell r="AH1788">
            <v>0</v>
          </cell>
          <cell r="AS1788">
            <v>0</v>
          </cell>
          <cell r="AU1788">
            <v>-14757.682119935997</v>
          </cell>
        </row>
        <row r="1792">
          <cell r="F1792">
            <v>-737.98140084199997</v>
          </cell>
          <cell r="G1792">
            <v>-727.27896786999986</v>
          </cell>
          <cell r="H1792">
            <v>-716.57653489799998</v>
          </cell>
          <cell r="I1792">
            <v>-705.87410192599998</v>
          </cell>
          <cell r="J1792">
            <v>-695.17166895399998</v>
          </cell>
          <cell r="K1792">
            <v>-684.46923598199999</v>
          </cell>
          <cell r="L1792">
            <v>-673.76680300999988</v>
          </cell>
          <cell r="M1792">
            <v>-663.06437003799999</v>
          </cell>
          <cell r="N1792">
            <v>-652.361937066</v>
          </cell>
          <cell r="O1792">
            <v>-641.659504094</v>
          </cell>
          <cell r="P1792">
            <v>-630.957071122</v>
          </cell>
          <cell r="Q1792">
            <v>-620.25463814999989</v>
          </cell>
          <cell r="R1792">
            <v>-609.55220517799989</v>
          </cell>
          <cell r="S1792">
            <v>-598.8497722059999</v>
          </cell>
          <cell r="T1792">
            <v>-588.1473392339999</v>
          </cell>
          <cell r="U1792">
            <v>-577.4449062619999</v>
          </cell>
          <cell r="V1792">
            <v>-566.74247328999991</v>
          </cell>
          <cell r="W1792">
            <v>-556.04004031799991</v>
          </cell>
          <cell r="X1792">
            <v>-545.33760734599991</v>
          </cell>
          <cell r="Y1792">
            <v>-534.63517437399992</v>
          </cell>
          <cell r="Z1792">
            <v>-523.93274140199992</v>
          </cell>
          <cell r="AA1792">
            <v>-513.23030842999992</v>
          </cell>
          <cell r="AB1792">
            <v>-502.52787545799993</v>
          </cell>
          <cell r="AC1792">
            <v>-491.82544248599658</v>
          </cell>
          <cell r="AD1792">
            <v>0</v>
          </cell>
          <cell r="AE1792">
            <v>0</v>
          </cell>
          <cell r="AF1792">
            <v>0</v>
          </cell>
          <cell r="AG1792">
            <v>0</v>
          </cell>
          <cell r="AH1792">
            <v>0</v>
          </cell>
          <cell r="AS1792">
            <v>0</v>
          </cell>
          <cell r="AU1792">
            <v>-14757.682119935997</v>
          </cell>
        </row>
        <row r="1798">
          <cell r="F1798">
            <v>14350.989667</v>
          </cell>
          <cell r="G1798">
            <v>0</v>
          </cell>
          <cell r="H1798">
            <v>0</v>
          </cell>
          <cell r="I1798">
            <v>0</v>
          </cell>
          <cell r="J1798">
            <v>0</v>
          </cell>
          <cell r="K1798">
            <v>0</v>
          </cell>
          <cell r="L1798">
            <v>0</v>
          </cell>
          <cell r="M1798">
            <v>0</v>
          </cell>
          <cell r="N1798">
            <v>0</v>
          </cell>
          <cell r="O1798">
            <v>0</v>
          </cell>
          <cell r="P1798">
            <v>0</v>
          </cell>
          <cell r="Q1798">
            <v>0</v>
          </cell>
          <cell r="R1798">
            <v>0</v>
          </cell>
          <cell r="S1798">
            <v>0</v>
          </cell>
          <cell r="T1798">
            <v>0</v>
          </cell>
          <cell r="U1798">
            <v>0</v>
          </cell>
          <cell r="V1798">
            <v>0</v>
          </cell>
          <cell r="W1798">
            <v>0</v>
          </cell>
          <cell r="X1798">
            <v>0</v>
          </cell>
          <cell r="Y1798">
            <v>0</v>
          </cell>
          <cell r="Z1798">
            <v>0</v>
          </cell>
          <cell r="AA1798">
            <v>0</v>
          </cell>
          <cell r="AB1798">
            <v>0</v>
          </cell>
          <cell r="AC1798">
            <v>0</v>
          </cell>
          <cell r="AD1798">
            <v>0</v>
          </cell>
          <cell r="AE1798">
            <v>0</v>
          </cell>
          <cell r="AF1798">
            <v>0</v>
          </cell>
          <cell r="AG1798">
            <v>0</v>
          </cell>
          <cell r="AH1798">
            <v>0</v>
          </cell>
          <cell r="AS1798">
            <v>0</v>
          </cell>
          <cell r="AU1798">
            <v>14350.989667</v>
          </cell>
        </row>
        <row r="1799">
          <cell r="F1799">
            <v>0</v>
          </cell>
          <cell r="G1799">
            <v>0</v>
          </cell>
          <cell r="H1799">
            <v>0</v>
          </cell>
          <cell r="I1799">
            <v>0</v>
          </cell>
          <cell r="J1799">
            <v>0</v>
          </cell>
          <cell r="K1799">
            <v>0</v>
          </cell>
          <cell r="L1799">
            <v>0</v>
          </cell>
          <cell r="M1799">
            <v>0</v>
          </cell>
          <cell r="N1799">
            <v>0</v>
          </cell>
          <cell r="O1799">
            <v>0</v>
          </cell>
          <cell r="P1799">
            <v>0</v>
          </cell>
          <cell r="Q1799">
            <v>0</v>
          </cell>
          <cell r="R1799">
            <v>0</v>
          </cell>
          <cell r="S1799">
            <v>0</v>
          </cell>
          <cell r="T1799">
            <v>0</v>
          </cell>
          <cell r="U1799">
            <v>0</v>
          </cell>
          <cell r="V1799">
            <v>0</v>
          </cell>
          <cell r="W1799">
            <v>0</v>
          </cell>
          <cell r="X1799">
            <v>0</v>
          </cell>
          <cell r="Y1799">
            <v>0</v>
          </cell>
          <cell r="Z1799">
            <v>0</v>
          </cell>
          <cell r="AA1799">
            <v>0</v>
          </cell>
          <cell r="AB1799">
            <v>0</v>
          </cell>
          <cell r="AC1799">
            <v>0</v>
          </cell>
          <cell r="AD1799">
            <v>0</v>
          </cell>
          <cell r="AE1799">
            <v>0</v>
          </cell>
          <cell r="AF1799">
            <v>0</v>
          </cell>
          <cell r="AG1799">
            <v>0</v>
          </cell>
          <cell r="AH1799">
            <v>0</v>
          </cell>
          <cell r="AS1799">
            <v>0</v>
          </cell>
          <cell r="AU1799">
            <v>0</v>
          </cell>
        </row>
        <row r="1800">
          <cell r="F1800">
            <v>-14539.620048131499</v>
          </cell>
          <cell r="G1800">
            <v>-243.48035011299993</v>
          </cell>
          <cell r="H1800">
            <v>-232.77791714099996</v>
          </cell>
          <cell r="I1800">
            <v>-222.07548416899999</v>
          </cell>
          <cell r="J1800">
            <v>-211.373051197</v>
          </cell>
          <cell r="K1800">
            <v>-200.670618225</v>
          </cell>
          <cell r="L1800">
            <v>-189.96818525299994</v>
          </cell>
          <cell r="M1800">
            <v>-179.26575228099998</v>
          </cell>
          <cell r="N1800">
            <v>-168.56331930899998</v>
          </cell>
          <cell r="O1800">
            <v>-157.86088633699998</v>
          </cell>
          <cell r="P1800">
            <v>-147.15845336499999</v>
          </cell>
          <cell r="Q1800">
            <v>-136.45602039299996</v>
          </cell>
          <cell r="R1800">
            <v>-125.75358742099996</v>
          </cell>
          <cell r="S1800">
            <v>-115.05115444899995</v>
          </cell>
          <cell r="T1800">
            <v>-104.34872147699996</v>
          </cell>
          <cell r="U1800">
            <v>-93.646288504999944</v>
          </cell>
          <cell r="V1800">
            <v>-82.943855532999962</v>
          </cell>
          <cell r="W1800">
            <v>-72.241422560999951</v>
          </cell>
          <cell r="X1800">
            <v>-61.538989588999947</v>
          </cell>
          <cell r="Y1800">
            <v>-50.836556616999943</v>
          </cell>
          <cell r="Z1800">
            <v>-40.134123644999939</v>
          </cell>
          <cell r="AA1800">
            <v>-29.431690672999935</v>
          </cell>
          <cell r="AB1800">
            <v>-18.729257700999931</v>
          </cell>
          <cell r="AC1800">
            <v>-8.026824728999955</v>
          </cell>
          <cell r="AD1800">
            <v>-1.3378041214999907</v>
          </cell>
          <cell r="AE1800">
            <v>0</v>
          </cell>
          <cell r="AF1800">
            <v>0</v>
          </cell>
          <cell r="AG1800">
            <v>0</v>
          </cell>
          <cell r="AH1800">
            <v>0</v>
          </cell>
          <cell r="AS1800">
            <v>0</v>
          </cell>
          <cell r="AU1800">
            <v>-17433.290362935997</v>
          </cell>
        </row>
        <row r="1801">
          <cell r="F1801">
            <v>-14539.620048131499</v>
          </cell>
          <cell r="G1801">
            <v>-14783.100398244498</v>
          </cell>
          <cell r="H1801">
            <v>-15015.878315385498</v>
          </cell>
          <cell r="I1801">
            <v>-15237.953799554498</v>
          </cell>
          <cell r="J1801">
            <v>-15449.326850751499</v>
          </cell>
          <cell r="K1801">
            <v>-15649.997468976499</v>
          </cell>
          <cell r="L1801">
            <v>-15839.965654229498</v>
          </cell>
          <cell r="M1801">
            <v>-16019.231406510498</v>
          </cell>
          <cell r="N1801">
            <v>-16187.794725819498</v>
          </cell>
          <cell r="O1801">
            <v>-16345.655612156497</v>
          </cell>
          <cell r="P1801">
            <v>-16492.814065521496</v>
          </cell>
          <cell r="Q1801">
            <v>-16629.270085914497</v>
          </cell>
          <cell r="R1801">
            <v>-16755.023673335498</v>
          </cell>
          <cell r="S1801">
            <v>-16870.074827784498</v>
          </cell>
          <cell r="T1801">
            <v>-16974.423549261497</v>
          </cell>
          <cell r="U1801">
            <v>-17068.069837766496</v>
          </cell>
          <cell r="V1801">
            <v>-17151.013693299497</v>
          </cell>
          <cell r="W1801">
            <v>-17223.255115860498</v>
          </cell>
          <cell r="X1801">
            <v>-17284.794105449499</v>
          </cell>
          <cell r="Y1801">
            <v>-17335.630662066498</v>
          </cell>
          <cell r="Z1801">
            <v>-17375.764785711497</v>
          </cell>
          <cell r="AA1801">
            <v>-17405.196476384495</v>
          </cell>
          <cell r="AB1801">
            <v>-17423.925734085497</v>
          </cell>
          <cell r="AC1801">
            <v>-17431.952558814497</v>
          </cell>
          <cell r="AD1801">
            <v>-17433.290362935997</v>
          </cell>
          <cell r="AE1801">
            <v>-17433.290362935997</v>
          </cell>
          <cell r="AF1801">
            <v>-17433.290362935997</v>
          </cell>
          <cell r="AG1801">
            <v>-17433.290362935997</v>
          </cell>
          <cell r="AH1801">
            <v>-17433.290362935997</v>
          </cell>
          <cell r="AS1801">
            <v>-17433.290362935997</v>
          </cell>
        </row>
        <row r="1802">
          <cell r="F1802">
            <v>1.1950000000000001</v>
          </cell>
          <cell r="G1802">
            <v>1.4280250000000001</v>
          </cell>
          <cell r="H1802">
            <v>1.7064898750000002</v>
          </cell>
          <cell r="I1802">
            <v>2.0392554006250001</v>
          </cell>
          <cell r="J1802">
            <v>2.4369102037468751</v>
          </cell>
          <cell r="K1802">
            <v>2.9121076934775156</v>
          </cell>
          <cell r="L1802">
            <v>3.4799686937056316</v>
          </cell>
          <cell r="M1802">
            <v>4.1585625889782296</v>
          </cell>
          <cell r="N1802">
            <v>4.9694822938289844</v>
          </cell>
          <cell r="O1802">
            <v>5.9385313411256364</v>
          </cell>
          <cell r="P1802">
            <v>7.0965449526451359</v>
          </cell>
          <cell r="Q1802">
            <v>8.4803712184109372</v>
          </cell>
          <cell r="R1802">
            <v>10.13404360600107</v>
          </cell>
          <cell r="S1802">
            <v>12.11018210917128</v>
          </cell>
          <cell r="T1802">
            <v>14.47166762045968</v>
          </cell>
          <cell r="U1802">
            <v>17.29364280644932</v>
          </cell>
          <cell r="V1802">
            <v>20.665903153706939</v>
          </cell>
          <cell r="W1802">
            <v>24.695754268679792</v>
          </cell>
          <cell r="X1802">
            <v>29.511426351072352</v>
          </cell>
          <cell r="Y1802">
            <v>35.266154489531459</v>
          </cell>
          <cell r="Z1802">
            <v>42.143054614990099</v>
          </cell>
          <cell r="AA1802">
            <v>50.360950264913171</v>
          </cell>
          <cell r="AB1802">
            <v>60.181335566571242</v>
          </cell>
          <cell r="AC1802">
            <v>71.916696002052632</v>
          </cell>
          <cell r="AD1802">
            <v>85.940451722452906</v>
          </cell>
          <cell r="AE1802">
            <v>102.69883980833123</v>
          </cell>
          <cell r="AF1802">
            <v>122.72511357095583</v>
          </cell>
          <cell r="AG1802">
            <v>146.65651071729221</v>
          </cell>
          <cell r="AH1802">
            <v>175.2545303071642</v>
          </cell>
          <cell r="AS1802">
            <v>1243.7016524795008</v>
          </cell>
        </row>
        <row r="1803">
          <cell r="F1803">
            <v>-12167.046065382006</v>
          </cell>
          <cell r="G1803">
            <v>-170.50146188827219</v>
          </cell>
          <cell r="H1803">
            <v>-136.40744111710592</v>
          </cell>
          <cell r="I1803">
            <v>-108.90028002423693</v>
          </cell>
          <cell r="J1803">
            <v>-86.738137035990505</v>
          </cell>
          <cell r="K1803">
            <v>-68.909064961594069</v>
          </cell>
          <cell r="L1803">
            <v>-54.589050067204205</v>
          </cell>
          <cell r="M1803">
            <v>-43.107623955479788</v>
          </cell>
          <cell r="N1803">
            <v>-33.919694113473135</v>
          </cell>
          <cell r="O1803">
            <v>-26.582479281329814</v>
          </cell>
          <cell r="P1803">
            <v>-20.736633720631723</v>
          </cell>
          <cell r="Q1803">
            <v>-16.090807451536215</v>
          </cell>
          <cell r="R1803">
            <v>-12.409023713548317</v>
          </cell>
          <cell r="S1803">
            <v>-9.5003653464359914</v>
          </cell>
          <cell r="T1803">
            <v>-7.2105526614966164</v>
          </cell>
          <cell r="U1803">
            <v>-5.4150701245012662</v>
          </cell>
          <cell r="V1803">
            <v>-4.0135606421886258</v>
          </cell>
          <cell r="W1803">
            <v>-2.9252567779482486</v>
          </cell>
          <cell r="X1803">
            <v>-2.0852597518304572</v>
          </cell>
          <cell r="Y1803">
            <v>-1.4415111982819238</v>
          </cell>
          <cell r="Z1803">
            <v>-0.95233067492749823</v>
          </cell>
          <cell r="AA1803">
            <v>-0.58441491906289944</v>
          </cell>
          <cell r="AB1803">
            <v>-0.31121372639332751</v>
          </cell>
          <cell r="AC1803">
            <v>-0.11161281281290863</v>
          </cell>
          <cell r="AD1803">
            <v>-1.5566640559680401E-2</v>
          </cell>
          <cell r="AE1803">
            <v>0</v>
          </cell>
          <cell r="AF1803">
            <v>0</v>
          </cell>
          <cell r="AG1803">
            <v>0</v>
          </cell>
          <cell r="AH1803">
            <v>0</v>
          </cell>
          <cell r="AS1803">
            <v>0</v>
          </cell>
          <cell r="AU1803">
            <v>-12980.504477988841</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6" workbookViewId="0">
      <selection activeCell="C40" sqref="C4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5" t="s">
        <v>3</v>
      </c>
      <c r="B5" s="35"/>
      <c r="C5" s="35"/>
    </row>
    <row r="7" spans="1:3" s="1" customFormat="1" ht="18.95" customHeight="1" x14ac:dyDescent="0.3">
      <c r="A7" s="36" t="s">
        <v>4</v>
      </c>
      <c r="B7" s="36"/>
      <c r="C7" s="36"/>
    </row>
    <row r="9" spans="1:3" s="1" customFormat="1" ht="15.95" customHeight="1" x14ac:dyDescent="0.25">
      <c r="A9" s="35" t="s">
        <v>5</v>
      </c>
      <c r="B9" s="35"/>
      <c r="C9" s="35"/>
    </row>
    <row r="10" spans="1:3" s="1" customFormat="1" ht="15.95" customHeight="1" x14ac:dyDescent="0.25">
      <c r="A10" s="33" t="s">
        <v>6</v>
      </c>
      <c r="B10" s="33"/>
      <c r="C10" s="33"/>
    </row>
    <row r="12" spans="1:3" s="1" customFormat="1" ht="15.95" customHeight="1" x14ac:dyDescent="0.25">
      <c r="A12" s="35" t="s">
        <v>7</v>
      </c>
      <c r="B12" s="35"/>
      <c r="C12" s="35"/>
    </row>
    <row r="13" spans="1:3" s="1" customFormat="1" ht="15.95" customHeight="1" x14ac:dyDescent="0.25">
      <c r="A13" s="33" t="s">
        <v>8</v>
      </c>
      <c r="B13" s="33"/>
      <c r="C13" s="33"/>
    </row>
    <row r="15" spans="1:3" s="1" customFormat="1" ht="15.95" customHeight="1" x14ac:dyDescent="0.25">
      <c r="A15" s="32" t="s">
        <v>9</v>
      </c>
      <c r="B15" s="32"/>
      <c r="C15" s="32"/>
    </row>
    <row r="16" spans="1:3" s="1" customFormat="1" ht="15.95" customHeight="1" x14ac:dyDescent="0.25">
      <c r="A16" s="33" t="s">
        <v>10</v>
      </c>
      <c r="B16" s="33"/>
      <c r="C16" s="33"/>
    </row>
    <row r="18" spans="1:3" s="1" customFormat="1" ht="18.95" customHeight="1" x14ac:dyDescent="0.3">
      <c r="A18" s="34" t="s">
        <v>11</v>
      </c>
      <c r="B18" s="34"/>
      <c r="C18" s="3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51</v>
      </c>
    </row>
    <row r="38" spans="1:3" s="1" customFormat="1" ht="15.95" customHeight="1" x14ac:dyDescent="0.25">
      <c r="A38" s="3" t="s">
        <v>52</v>
      </c>
      <c r="B38" s="3" t="s">
        <v>53</v>
      </c>
      <c r="C38" s="3" t="s">
        <v>30</v>
      </c>
    </row>
    <row r="39" spans="1:3" s="1" customFormat="1" ht="15.95" customHeight="1" x14ac:dyDescent="0.25">
      <c r="A39" s="3"/>
      <c r="B39" s="3"/>
      <c r="C39" s="4"/>
    </row>
    <row r="40" spans="1:3" s="1" customFormat="1" ht="63" customHeight="1" x14ac:dyDescent="0.25">
      <c r="A40" s="3" t="s">
        <v>54</v>
      </c>
      <c r="B40" s="3" t="s">
        <v>55</v>
      </c>
      <c r="C40" s="4" t="s">
        <v>582</v>
      </c>
    </row>
    <row r="41" spans="1:3" s="1" customFormat="1" ht="95.1" customHeight="1" x14ac:dyDescent="0.25">
      <c r="A41" s="3" t="s">
        <v>56</v>
      </c>
      <c r="B41" s="3" t="s">
        <v>57</v>
      </c>
      <c r="C41" s="3" t="s">
        <v>41</v>
      </c>
    </row>
    <row r="42" spans="1:3" s="1" customFormat="1" ht="63" customHeight="1" x14ac:dyDescent="0.25">
      <c r="A42" s="3" t="s">
        <v>58</v>
      </c>
      <c r="B42" s="3" t="s">
        <v>59</v>
      </c>
      <c r="C42" s="3" t="s">
        <v>21</v>
      </c>
    </row>
    <row r="43" spans="1:3" s="1" customFormat="1" ht="158.1" customHeight="1" x14ac:dyDescent="0.25">
      <c r="A43" s="3" t="s">
        <v>60</v>
      </c>
      <c r="B43" s="3" t="s">
        <v>61</v>
      </c>
      <c r="C43" s="3"/>
    </row>
    <row r="44" spans="1:3" s="1" customFormat="1" ht="78.95" customHeight="1" x14ac:dyDescent="0.25">
      <c r="A44" s="3" t="s">
        <v>62</v>
      </c>
      <c r="B44" s="3" t="s">
        <v>63</v>
      </c>
      <c r="C44" s="3" t="s">
        <v>21</v>
      </c>
    </row>
    <row r="45" spans="1:3" s="1" customFormat="1" ht="78.95" customHeight="1" x14ac:dyDescent="0.25">
      <c r="A45" s="3" t="s">
        <v>64</v>
      </c>
      <c r="B45" s="3" t="s">
        <v>65</v>
      </c>
      <c r="C45" s="3" t="s">
        <v>21</v>
      </c>
    </row>
    <row r="46" spans="1:3" s="1" customFormat="1" ht="78.95" customHeight="1" x14ac:dyDescent="0.25">
      <c r="A46" s="3" t="s">
        <v>66</v>
      </c>
      <c r="B46" s="3" t="s">
        <v>67</v>
      </c>
      <c r="C46" s="3"/>
    </row>
    <row r="47" spans="1:3" ht="15.95" customHeight="1" x14ac:dyDescent="0.25">
      <c r="A47" s="3"/>
      <c r="B47" s="3"/>
      <c r="C47" s="3"/>
    </row>
    <row r="48" spans="1:3" s="1" customFormat="1" ht="48" customHeight="1" x14ac:dyDescent="0.25">
      <c r="A48" s="3" t="s">
        <v>68</v>
      </c>
      <c r="B48" s="3" t="s">
        <v>69</v>
      </c>
      <c r="C48" s="3" t="s">
        <v>70</v>
      </c>
    </row>
    <row r="49" spans="1:3" s="1" customFormat="1" ht="48" customHeight="1" x14ac:dyDescent="0.25">
      <c r="A49" s="3" t="s">
        <v>71</v>
      </c>
      <c r="B49" s="3" t="s">
        <v>72</v>
      </c>
      <c r="C49" s="3" t="s">
        <v>73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187</v>
      </c>
      <c r="AG1" s="17" t="s">
        <v>0</v>
      </c>
    </row>
    <row r="2" spans="1:33" ht="15.95" customHeight="1" x14ac:dyDescent="0.25">
      <c r="C2" s="1" t="s">
        <v>187</v>
      </c>
      <c r="AG2" s="17" t="s">
        <v>1</v>
      </c>
    </row>
    <row r="3" spans="1:33" ht="15.95" customHeight="1" x14ac:dyDescent="0.25">
      <c r="C3" s="1" t="s">
        <v>187</v>
      </c>
      <c r="AG3" s="17" t="s">
        <v>2</v>
      </c>
    </row>
    <row r="4" spans="1:33" ht="15.95" customHeight="1" x14ac:dyDescent="0.25">
      <c r="A4" s="35" t="s">
        <v>3</v>
      </c>
      <c r="B4" s="35"/>
      <c r="C4" s="35"/>
      <c r="D4" s="35"/>
      <c r="E4" s="35"/>
      <c r="F4" s="35"/>
      <c r="G4" s="35"/>
      <c r="H4" s="35"/>
      <c r="I4" s="35"/>
      <c r="J4" s="35"/>
      <c r="K4" s="35"/>
      <c r="L4" s="35"/>
      <c r="M4" s="35"/>
      <c r="N4" s="35"/>
      <c r="O4" s="35"/>
      <c r="P4" s="35"/>
      <c r="Q4" s="35"/>
      <c r="R4" s="35"/>
      <c r="S4" s="35"/>
      <c r="T4" s="35"/>
      <c r="U4" s="35"/>
    </row>
    <row r="5" spans="1:33" ht="15.95" customHeight="1" x14ac:dyDescent="0.25"/>
    <row r="6" spans="1:33" ht="18.95" customHeight="1" x14ac:dyDescent="0.3">
      <c r="A6" s="36" t="s">
        <v>4</v>
      </c>
      <c r="B6" s="36"/>
      <c r="C6" s="36"/>
      <c r="D6" s="36"/>
      <c r="E6" s="36"/>
      <c r="F6" s="36"/>
      <c r="G6" s="36"/>
      <c r="H6" s="36"/>
      <c r="I6" s="36"/>
      <c r="J6" s="36"/>
      <c r="K6" s="36"/>
      <c r="L6" s="36"/>
      <c r="M6" s="36"/>
      <c r="N6" s="36"/>
      <c r="O6" s="36"/>
      <c r="P6" s="36"/>
      <c r="Q6" s="36"/>
      <c r="R6" s="36"/>
      <c r="S6" s="36"/>
      <c r="T6" s="36"/>
      <c r="U6" s="36"/>
    </row>
    <row r="7" spans="1:33" ht="15.95" customHeight="1" x14ac:dyDescent="0.25"/>
    <row r="8" spans="1:33" ht="15.95" customHeight="1" x14ac:dyDescent="0.25">
      <c r="A8" s="35" t="s">
        <v>5</v>
      </c>
      <c r="B8" s="35"/>
      <c r="C8" s="35"/>
      <c r="D8" s="35"/>
      <c r="E8" s="35"/>
      <c r="F8" s="35"/>
      <c r="G8" s="35"/>
      <c r="H8" s="35"/>
      <c r="I8" s="35"/>
      <c r="J8" s="35"/>
      <c r="K8" s="35"/>
      <c r="L8" s="35"/>
      <c r="M8" s="35"/>
      <c r="N8" s="35"/>
      <c r="O8" s="35"/>
      <c r="P8" s="35"/>
      <c r="Q8" s="35"/>
      <c r="R8" s="35"/>
      <c r="S8" s="35"/>
      <c r="T8" s="35"/>
      <c r="U8" s="35"/>
    </row>
    <row r="9" spans="1:33" ht="15.95" customHeight="1" x14ac:dyDescent="0.25">
      <c r="A9" s="33" t="s">
        <v>6</v>
      </c>
      <c r="B9" s="33"/>
      <c r="C9" s="33"/>
      <c r="D9" s="33"/>
      <c r="E9" s="33"/>
      <c r="F9" s="33"/>
      <c r="G9" s="33"/>
      <c r="H9" s="33"/>
      <c r="I9" s="33"/>
      <c r="J9" s="33"/>
      <c r="K9" s="33"/>
      <c r="L9" s="33"/>
      <c r="M9" s="33"/>
      <c r="N9" s="33"/>
      <c r="O9" s="33"/>
      <c r="P9" s="33"/>
      <c r="Q9" s="33"/>
      <c r="R9" s="33"/>
      <c r="S9" s="33"/>
      <c r="T9" s="33"/>
      <c r="U9" s="33"/>
    </row>
    <row r="10" spans="1:33" ht="15.95" customHeight="1" x14ac:dyDescent="0.25"/>
    <row r="11" spans="1:33" ht="15.95" customHeight="1" x14ac:dyDescent="0.25">
      <c r="A11" s="35" t="s">
        <v>7</v>
      </c>
      <c r="B11" s="35"/>
      <c r="C11" s="35"/>
      <c r="D11" s="35"/>
      <c r="E11" s="35"/>
      <c r="F11" s="35"/>
      <c r="G11" s="35"/>
      <c r="H11" s="35"/>
      <c r="I11" s="35"/>
      <c r="J11" s="35"/>
      <c r="K11" s="35"/>
      <c r="L11" s="35"/>
      <c r="M11" s="35"/>
      <c r="N11" s="35"/>
      <c r="O11" s="35"/>
      <c r="P11" s="35"/>
      <c r="Q11" s="35"/>
      <c r="R11" s="35"/>
      <c r="S11" s="35"/>
      <c r="T11" s="35"/>
      <c r="U11" s="35"/>
    </row>
    <row r="12" spans="1:33" ht="15.95" customHeight="1" x14ac:dyDescent="0.25">
      <c r="A12" s="33" t="s">
        <v>8</v>
      </c>
      <c r="B12" s="33"/>
      <c r="C12" s="33"/>
      <c r="D12" s="33"/>
      <c r="E12" s="33"/>
      <c r="F12" s="33"/>
      <c r="G12" s="33"/>
      <c r="H12" s="33"/>
      <c r="I12" s="33"/>
      <c r="J12" s="33"/>
      <c r="K12" s="33"/>
      <c r="L12" s="33"/>
      <c r="M12" s="33"/>
      <c r="N12" s="33"/>
      <c r="O12" s="33"/>
      <c r="P12" s="33"/>
      <c r="Q12" s="33"/>
      <c r="R12" s="33"/>
      <c r="S12" s="33"/>
      <c r="T12" s="33"/>
      <c r="U12" s="33"/>
    </row>
    <row r="13" spans="1:33" ht="15.95" customHeight="1" x14ac:dyDescent="0.25"/>
    <row r="14" spans="1:33" ht="15.95" customHeight="1" x14ac:dyDescent="0.25">
      <c r="A14" s="32" t="s">
        <v>9</v>
      </c>
      <c r="B14" s="32"/>
      <c r="C14" s="32"/>
      <c r="D14" s="32"/>
      <c r="E14" s="32"/>
      <c r="F14" s="32"/>
      <c r="G14" s="32"/>
      <c r="H14" s="32"/>
      <c r="I14" s="32"/>
      <c r="J14" s="32"/>
      <c r="K14" s="32"/>
      <c r="L14" s="32"/>
      <c r="M14" s="32"/>
      <c r="N14" s="32"/>
      <c r="O14" s="32"/>
      <c r="P14" s="32"/>
      <c r="Q14" s="32"/>
      <c r="R14" s="32"/>
      <c r="S14" s="32"/>
      <c r="T14" s="32"/>
      <c r="U14" s="32"/>
    </row>
    <row r="15" spans="1:33" ht="15.95" customHeight="1" x14ac:dyDescent="0.25">
      <c r="A15" s="33" t="s">
        <v>10</v>
      </c>
      <c r="B15" s="33"/>
      <c r="C15" s="33"/>
      <c r="D15" s="33"/>
      <c r="E15" s="33"/>
      <c r="F15" s="33"/>
      <c r="G15" s="33"/>
      <c r="H15" s="33"/>
      <c r="I15" s="33"/>
      <c r="J15" s="33"/>
      <c r="K15" s="33"/>
      <c r="L15" s="33"/>
      <c r="M15" s="33"/>
      <c r="N15" s="33"/>
      <c r="O15" s="33"/>
      <c r="P15" s="33"/>
      <c r="Q15" s="33"/>
      <c r="R15" s="33"/>
      <c r="S15" s="33"/>
      <c r="T15" s="33"/>
      <c r="U15" s="33"/>
    </row>
    <row r="16" spans="1:33" ht="15.95" customHeight="1" x14ac:dyDescent="0.25"/>
    <row r="17" spans="1:33" ht="15.95" customHeight="1" x14ac:dyDescent="0.25"/>
    <row r="18" spans="1:33" ht="18.95" customHeight="1" x14ac:dyDescent="0.3">
      <c r="A18" s="40" t="s">
        <v>315</v>
      </c>
      <c r="B18" s="40"/>
      <c r="C18" s="40"/>
      <c r="D18" s="40"/>
      <c r="E18" s="40"/>
      <c r="F18" s="40"/>
      <c r="G18" s="40"/>
      <c r="H18" s="40"/>
      <c r="I18" s="40"/>
      <c r="J18" s="40"/>
      <c r="K18" s="40"/>
      <c r="L18" s="40"/>
      <c r="M18" s="40"/>
      <c r="N18" s="40"/>
      <c r="O18" s="40"/>
      <c r="P18" s="40"/>
      <c r="Q18" s="40"/>
      <c r="R18" s="40"/>
      <c r="S18" s="40"/>
      <c r="T18" s="40"/>
      <c r="U18" s="40"/>
    </row>
    <row r="19" spans="1:33" ht="11.1" customHeight="1" x14ac:dyDescent="0.25"/>
    <row r="20" spans="1:33" ht="15" customHeight="1" x14ac:dyDescent="0.25">
      <c r="A20" s="49" t="s">
        <v>316</v>
      </c>
      <c r="B20" s="49" t="s">
        <v>317</v>
      </c>
      <c r="C20" s="49" t="s">
        <v>318</v>
      </c>
      <c r="D20" s="49"/>
      <c r="E20" s="49" t="s">
        <v>319</v>
      </c>
      <c r="F20" s="49"/>
      <c r="G20" s="49" t="s">
        <v>320</v>
      </c>
      <c r="H20" s="48" t="s">
        <v>321</v>
      </c>
      <c r="I20" s="48"/>
      <c r="J20" s="48"/>
      <c r="K20" s="48"/>
      <c r="L20" s="48" t="s">
        <v>322</v>
      </c>
      <c r="M20" s="48"/>
      <c r="N20" s="48"/>
      <c r="O20" s="48"/>
      <c r="P20" s="48" t="s">
        <v>323</v>
      </c>
      <c r="Q20" s="48"/>
      <c r="R20" s="48"/>
      <c r="S20" s="48"/>
      <c r="T20" s="48" t="s">
        <v>324</v>
      </c>
      <c r="U20" s="48"/>
      <c r="V20" s="48"/>
      <c r="W20" s="48"/>
      <c r="X20" s="48" t="s">
        <v>325</v>
      </c>
      <c r="Y20" s="48"/>
      <c r="Z20" s="48"/>
      <c r="AA20" s="48"/>
      <c r="AB20" s="48" t="s">
        <v>326</v>
      </c>
      <c r="AC20" s="48"/>
      <c r="AD20" s="48"/>
      <c r="AE20" s="48"/>
      <c r="AF20" s="49" t="s">
        <v>327</v>
      </c>
      <c r="AG20" s="49"/>
    </row>
    <row r="21" spans="1:33" ht="15" customHeight="1" x14ac:dyDescent="0.25">
      <c r="A21" s="52"/>
      <c r="B21" s="52"/>
      <c r="C21" s="50"/>
      <c r="D21" s="51"/>
      <c r="E21" s="50"/>
      <c r="F21" s="51"/>
      <c r="G21" s="52"/>
      <c r="H21" s="48" t="s">
        <v>254</v>
      </c>
      <c r="I21" s="48"/>
      <c r="J21" s="48" t="s">
        <v>328</v>
      </c>
      <c r="K21" s="48"/>
      <c r="L21" s="48" t="s">
        <v>254</v>
      </c>
      <c r="M21" s="48"/>
      <c r="N21" s="48" t="s">
        <v>328</v>
      </c>
      <c r="O21" s="48"/>
      <c r="P21" s="48" t="s">
        <v>254</v>
      </c>
      <c r="Q21" s="48"/>
      <c r="R21" s="48" t="s">
        <v>328</v>
      </c>
      <c r="S21" s="48"/>
      <c r="T21" s="48" t="s">
        <v>254</v>
      </c>
      <c r="U21" s="48"/>
      <c r="V21" s="48" t="s">
        <v>328</v>
      </c>
      <c r="W21" s="48"/>
      <c r="X21" s="48" t="s">
        <v>254</v>
      </c>
      <c r="Y21" s="48"/>
      <c r="Z21" s="48" t="s">
        <v>328</v>
      </c>
      <c r="AA21" s="48"/>
      <c r="AB21" s="48" t="s">
        <v>254</v>
      </c>
      <c r="AC21" s="48"/>
      <c r="AD21" s="48" t="s">
        <v>328</v>
      </c>
      <c r="AE21" s="48"/>
      <c r="AF21" s="50"/>
      <c r="AG21" s="51"/>
    </row>
    <row r="22" spans="1:33" ht="29.1" customHeight="1" x14ac:dyDescent="0.25">
      <c r="A22" s="53"/>
      <c r="B22" s="53"/>
      <c r="C22" s="22" t="s">
        <v>254</v>
      </c>
      <c r="D22" s="22" t="s">
        <v>329</v>
      </c>
      <c r="E22" s="22" t="s">
        <v>330</v>
      </c>
      <c r="F22" s="22" t="s">
        <v>330</v>
      </c>
      <c r="G22" s="53"/>
      <c r="H22" s="22" t="s">
        <v>331</v>
      </c>
      <c r="I22" s="22" t="s">
        <v>332</v>
      </c>
      <c r="J22" s="22" t="s">
        <v>331</v>
      </c>
      <c r="K22" s="22" t="s">
        <v>332</v>
      </c>
      <c r="L22" s="22" t="s">
        <v>331</v>
      </c>
      <c r="M22" s="22" t="s">
        <v>332</v>
      </c>
      <c r="N22" s="22" t="s">
        <v>331</v>
      </c>
      <c r="O22" s="22" t="s">
        <v>332</v>
      </c>
      <c r="P22" s="22" t="s">
        <v>331</v>
      </c>
      <c r="Q22" s="22" t="s">
        <v>332</v>
      </c>
      <c r="R22" s="22" t="s">
        <v>331</v>
      </c>
      <c r="S22" s="22" t="s">
        <v>332</v>
      </c>
      <c r="T22" s="22" t="s">
        <v>331</v>
      </c>
      <c r="U22" s="22" t="s">
        <v>332</v>
      </c>
      <c r="V22" s="22" t="s">
        <v>331</v>
      </c>
      <c r="W22" s="22" t="s">
        <v>332</v>
      </c>
      <c r="X22" s="22" t="s">
        <v>331</v>
      </c>
      <c r="Y22" s="22" t="s">
        <v>332</v>
      </c>
      <c r="Z22" s="22" t="s">
        <v>331</v>
      </c>
      <c r="AA22" s="22" t="s">
        <v>332</v>
      </c>
      <c r="AB22" s="22" t="s">
        <v>331</v>
      </c>
      <c r="AC22" s="22" t="s">
        <v>332</v>
      </c>
      <c r="AD22" s="22" t="s">
        <v>331</v>
      </c>
      <c r="AE22" s="22" t="s">
        <v>332</v>
      </c>
      <c r="AF22" s="22" t="s">
        <v>254</v>
      </c>
      <c r="AG22" s="22" t="s">
        <v>328</v>
      </c>
    </row>
    <row r="23" spans="1:33" ht="15" customHeight="1" x14ac:dyDescent="0.25">
      <c r="A23" s="23" t="s">
        <v>15</v>
      </c>
      <c r="B23" s="23" t="s">
        <v>16</v>
      </c>
      <c r="C23" s="23" t="s">
        <v>17</v>
      </c>
      <c r="D23" s="23" t="s">
        <v>24</v>
      </c>
      <c r="E23" s="23" t="s">
        <v>26</v>
      </c>
      <c r="F23" s="23" t="s">
        <v>28</v>
      </c>
      <c r="G23" s="23" t="s">
        <v>31</v>
      </c>
      <c r="H23" s="23" t="s">
        <v>33</v>
      </c>
      <c r="I23" s="23" t="s">
        <v>35</v>
      </c>
      <c r="J23" s="23" t="s">
        <v>37</v>
      </c>
      <c r="K23" s="23" t="s">
        <v>39</v>
      </c>
      <c r="L23" s="23" t="s">
        <v>42</v>
      </c>
      <c r="M23" s="23" t="s">
        <v>45</v>
      </c>
      <c r="N23" s="23" t="s">
        <v>47</v>
      </c>
      <c r="O23" s="23" t="s">
        <v>49</v>
      </c>
      <c r="P23" s="23" t="s">
        <v>52</v>
      </c>
      <c r="Q23" s="23" t="s">
        <v>54</v>
      </c>
      <c r="R23" s="23" t="s">
        <v>56</v>
      </c>
      <c r="S23" s="23" t="s">
        <v>58</v>
      </c>
      <c r="T23" s="23" t="s">
        <v>60</v>
      </c>
      <c r="U23" s="23" t="s">
        <v>62</v>
      </c>
      <c r="V23" s="23" t="s">
        <v>64</v>
      </c>
      <c r="W23" s="23" t="s">
        <v>66</v>
      </c>
      <c r="X23" s="23" t="s">
        <v>68</v>
      </c>
      <c r="Y23" s="23" t="s">
        <v>71</v>
      </c>
      <c r="Z23" s="23" t="s">
        <v>138</v>
      </c>
      <c r="AA23" s="23" t="s">
        <v>139</v>
      </c>
      <c r="AB23" s="23" t="s">
        <v>140</v>
      </c>
      <c r="AC23" s="23" t="s">
        <v>141</v>
      </c>
      <c r="AD23" s="23" t="s">
        <v>333</v>
      </c>
      <c r="AE23" s="23" t="s">
        <v>334</v>
      </c>
      <c r="AF23" s="23" t="s">
        <v>335</v>
      </c>
      <c r="AG23" s="23" t="s">
        <v>336</v>
      </c>
    </row>
    <row r="24" spans="1:33" s="26" customFormat="1" ht="57.95" customHeight="1" x14ac:dyDescent="0.2">
      <c r="A24" s="24" t="s">
        <v>15</v>
      </c>
      <c r="B24" s="24" t="s">
        <v>337</v>
      </c>
      <c r="C24" s="25" t="s">
        <v>338</v>
      </c>
      <c r="D24" s="25" t="s">
        <v>338</v>
      </c>
      <c r="E24" s="25" t="s">
        <v>259</v>
      </c>
      <c r="F24" s="25" t="s">
        <v>259</v>
      </c>
      <c r="G24" s="25" t="s">
        <v>259</v>
      </c>
      <c r="H24" s="25" t="s">
        <v>259</v>
      </c>
      <c r="I24" s="25" t="s">
        <v>21</v>
      </c>
      <c r="J24" s="25" t="s">
        <v>259</v>
      </c>
      <c r="K24" s="25" t="s">
        <v>21</v>
      </c>
      <c r="L24" s="25" t="s">
        <v>259</v>
      </c>
      <c r="M24" s="25" t="s">
        <v>21</v>
      </c>
      <c r="N24" s="25" t="s">
        <v>259</v>
      </c>
      <c r="O24" s="25" t="s">
        <v>21</v>
      </c>
      <c r="P24" s="25" t="s">
        <v>259</v>
      </c>
      <c r="Q24" s="25" t="s">
        <v>21</v>
      </c>
      <c r="R24" s="25" t="s">
        <v>259</v>
      </c>
      <c r="S24" s="25" t="s">
        <v>21</v>
      </c>
      <c r="T24" s="25" t="s">
        <v>259</v>
      </c>
      <c r="U24" s="25" t="s">
        <v>21</v>
      </c>
      <c r="V24" s="25" t="s">
        <v>259</v>
      </c>
      <c r="W24" s="25" t="s">
        <v>21</v>
      </c>
      <c r="X24" s="25" t="s">
        <v>259</v>
      </c>
      <c r="Y24" s="25" t="s">
        <v>21</v>
      </c>
      <c r="Z24" s="25" t="s">
        <v>21</v>
      </c>
      <c r="AA24" s="25" t="s">
        <v>21</v>
      </c>
      <c r="AB24" s="25" t="s">
        <v>259</v>
      </c>
      <c r="AC24" s="25" t="s">
        <v>21</v>
      </c>
      <c r="AD24" s="25" t="s">
        <v>21</v>
      </c>
      <c r="AE24" s="25" t="s">
        <v>21</v>
      </c>
      <c r="AF24" s="25" t="s">
        <v>259</v>
      </c>
      <c r="AG24" s="25" t="s">
        <v>259</v>
      </c>
    </row>
    <row r="25" spans="1:33" ht="15" customHeight="1" x14ac:dyDescent="0.25">
      <c r="A25" s="24" t="s">
        <v>339</v>
      </c>
      <c r="B25" s="27" t="s">
        <v>340</v>
      </c>
      <c r="C25" s="22" t="s">
        <v>259</v>
      </c>
      <c r="D25" s="22" t="s">
        <v>259</v>
      </c>
      <c r="E25" s="22" t="s">
        <v>259</v>
      </c>
      <c r="F25" s="22" t="s">
        <v>259</v>
      </c>
      <c r="G25" s="22" t="s">
        <v>259</v>
      </c>
      <c r="H25" s="22" t="s">
        <v>259</v>
      </c>
      <c r="I25" s="22" t="s">
        <v>21</v>
      </c>
      <c r="J25" s="22" t="s">
        <v>259</v>
      </c>
      <c r="K25" s="22" t="s">
        <v>21</v>
      </c>
      <c r="L25" s="22" t="s">
        <v>259</v>
      </c>
      <c r="M25" s="22" t="s">
        <v>21</v>
      </c>
      <c r="N25" s="22" t="s">
        <v>259</v>
      </c>
      <c r="O25" s="22" t="s">
        <v>21</v>
      </c>
      <c r="P25" s="22" t="s">
        <v>259</v>
      </c>
      <c r="Q25" s="22" t="s">
        <v>21</v>
      </c>
      <c r="R25" s="22" t="s">
        <v>259</v>
      </c>
      <c r="S25" s="22" t="s">
        <v>21</v>
      </c>
      <c r="T25" s="22" t="s">
        <v>259</v>
      </c>
      <c r="U25" s="22" t="s">
        <v>21</v>
      </c>
      <c r="V25" s="22" t="s">
        <v>259</v>
      </c>
      <c r="W25" s="22" t="s">
        <v>21</v>
      </c>
      <c r="X25" s="22" t="s">
        <v>259</v>
      </c>
      <c r="Y25" s="22" t="s">
        <v>21</v>
      </c>
      <c r="Z25" s="22" t="s">
        <v>21</v>
      </c>
      <c r="AA25" s="22" t="s">
        <v>21</v>
      </c>
      <c r="AB25" s="22" t="s">
        <v>259</v>
      </c>
      <c r="AC25" s="22" t="s">
        <v>21</v>
      </c>
      <c r="AD25" s="22" t="s">
        <v>21</v>
      </c>
      <c r="AE25" s="22" t="s">
        <v>21</v>
      </c>
      <c r="AF25" s="22" t="s">
        <v>259</v>
      </c>
      <c r="AG25" s="22" t="s">
        <v>259</v>
      </c>
    </row>
    <row r="26" spans="1:33" ht="29.1" customHeight="1" x14ac:dyDescent="0.25">
      <c r="A26" s="24" t="s">
        <v>341</v>
      </c>
      <c r="B26" s="27" t="s">
        <v>342</v>
      </c>
      <c r="C26" s="22" t="s">
        <v>259</v>
      </c>
      <c r="D26" s="22" t="s">
        <v>259</v>
      </c>
      <c r="E26" s="22" t="s">
        <v>259</v>
      </c>
      <c r="F26" s="22" t="s">
        <v>259</v>
      </c>
      <c r="G26" s="22" t="s">
        <v>259</v>
      </c>
      <c r="H26" s="22" t="s">
        <v>259</v>
      </c>
      <c r="I26" s="22" t="s">
        <v>21</v>
      </c>
      <c r="J26" s="22" t="s">
        <v>259</v>
      </c>
      <c r="K26" s="22" t="s">
        <v>21</v>
      </c>
      <c r="L26" s="22" t="s">
        <v>259</v>
      </c>
      <c r="M26" s="22" t="s">
        <v>21</v>
      </c>
      <c r="N26" s="22" t="s">
        <v>259</v>
      </c>
      <c r="O26" s="22" t="s">
        <v>21</v>
      </c>
      <c r="P26" s="22" t="s">
        <v>259</v>
      </c>
      <c r="Q26" s="22" t="s">
        <v>21</v>
      </c>
      <c r="R26" s="22" t="s">
        <v>259</v>
      </c>
      <c r="S26" s="22" t="s">
        <v>21</v>
      </c>
      <c r="T26" s="22" t="s">
        <v>259</v>
      </c>
      <c r="U26" s="22" t="s">
        <v>21</v>
      </c>
      <c r="V26" s="22" t="s">
        <v>259</v>
      </c>
      <c r="W26" s="22" t="s">
        <v>21</v>
      </c>
      <c r="X26" s="22" t="s">
        <v>259</v>
      </c>
      <c r="Y26" s="22" t="s">
        <v>21</v>
      </c>
      <c r="Z26" s="22" t="s">
        <v>21</v>
      </c>
      <c r="AA26" s="22" t="s">
        <v>21</v>
      </c>
      <c r="AB26" s="22" t="s">
        <v>259</v>
      </c>
      <c r="AC26" s="22" t="s">
        <v>21</v>
      </c>
      <c r="AD26" s="22" t="s">
        <v>21</v>
      </c>
      <c r="AE26" s="22" t="s">
        <v>21</v>
      </c>
      <c r="AF26" s="22" t="s">
        <v>259</v>
      </c>
      <c r="AG26" s="22" t="s">
        <v>259</v>
      </c>
    </row>
    <row r="27" spans="1:33" ht="44.1" customHeight="1" x14ac:dyDescent="0.25">
      <c r="A27" s="24" t="s">
        <v>343</v>
      </c>
      <c r="B27" s="27" t="s">
        <v>344</v>
      </c>
      <c r="C27" s="22" t="s">
        <v>338</v>
      </c>
      <c r="D27" s="22" t="s">
        <v>338</v>
      </c>
      <c r="E27" s="22" t="s">
        <v>259</v>
      </c>
      <c r="F27" s="22" t="s">
        <v>259</v>
      </c>
      <c r="G27" s="22" t="s">
        <v>259</v>
      </c>
      <c r="H27" s="22" t="s">
        <v>259</v>
      </c>
      <c r="I27" s="22" t="s">
        <v>21</v>
      </c>
      <c r="J27" s="22" t="s">
        <v>259</v>
      </c>
      <c r="K27" s="22" t="s">
        <v>21</v>
      </c>
      <c r="L27" s="22" t="s">
        <v>259</v>
      </c>
      <c r="M27" s="22" t="s">
        <v>21</v>
      </c>
      <c r="N27" s="22" t="s">
        <v>259</v>
      </c>
      <c r="O27" s="22" t="s">
        <v>21</v>
      </c>
      <c r="P27" s="22" t="s">
        <v>259</v>
      </c>
      <c r="Q27" s="22" t="s">
        <v>21</v>
      </c>
      <c r="R27" s="22" t="s">
        <v>259</v>
      </c>
      <c r="S27" s="22" t="s">
        <v>21</v>
      </c>
      <c r="T27" s="22" t="s">
        <v>259</v>
      </c>
      <c r="U27" s="22" t="s">
        <v>21</v>
      </c>
      <c r="V27" s="22" t="s">
        <v>259</v>
      </c>
      <c r="W27" s="22" t="s">
        <v>21</v>
      </c>
      <c r="X27" s="22" t="s">
        <v>259</v>
      </c>
      <c r="Y27" s="22" t="s">
        <v>21</v>
      </c>
      <c r="Z27" s="22" t="s">
        <v>21</v>
      </c>
      <c r="AA27" s="22" t="s">
        <v>21</v>
      </c>
      <c r="AB27" s="22" t="s">
        <v>259</v>
      </c>
      <c r="AC27" s="22" t="s">
        <v>21</v>
      </c>
      <c r="AD27" s="22" t="s">
        <v>21</v>
      </c>
      <c r="AE27" s="22" t="s">
        <v>21</v>
      </c>
      <c r="AF27" s="22" t="s">
        <v>259</v>
      </c>
      <c r="AG27" s="22" t="s">
        <v>259</v>
      </c>
    </row>
    <row r="28" spans="1:33" ht="15" customHeight="1" x14ac:dyDescent="0.25">
      <c r="A28" s="24" t="s">
        <v>345</v>
      </c>
      <c r="B28" s="27" t="s">
        <v>346</v>
      </c>
      <c r="C28" s="22" t="s">
        <v>259</v>
      </c>
      <c r="D28" s="22" t="s">
        <v>259</v>
      </c>
      <c r="E28" s="22" t="s">
        <v>259</v>
      </c>
      <c r="F28" s="22" t="s">
        <v>259</v>
      </c>
      <c r="G28" s="22" t="s">
        <v>259</v>
      </c>
      <c r="H28" s="22" t="s">
        <v>259</v>
      </c>
      <c r="I28" s="22" t="s">
        <v>21</v>
      </c>
      <c r="J28" s="22" t="s">
        <v>259</v>
      </c>
      <c r="K28" s="22" t="s">
        <v>21</v>
      </c>
      <c r="L28" s="22" t="s">
        <v>259</v>
      </c>
      <c r="M28" s="22" t="s">
        <v>21</v>
      </c>
      <c r="N28" s="22" t="s">
        <v>259</v>
      </c>
      <c r="O28" s="22" t="s">
        <v>21</v>
      </c>
      <c r="P28" s="22" t="s">
        <v>259</v>
      </c>
      <c r="Q28" s="22" t="s">
        <v>21</v>
      </c>
      <c r="R28" s="22" t="s">
        <v>259</v>
      </c>
      <c r="S28" s="22" t="s">
        <v>21</v>
      </c>
      <c r="T28" s="22" t="s">
        <v>259</v>
      </c>
      <c r="U28" s="22" t="s">
        <v>21</v>
      </c>
      <c r="V28" s="22" t="s">
        <v>259</v>
      </c>
      <c r="W28" s="22" t="s">
        <v>21</v>
      </c>
      <c r="X28" s="22" t="s">
        <v>259</v>
      </c>
      <c r="Y28" s="22" t="s">
        <v>21</v>
      </c>
      <c r="Z28" s="22" t="s">
        <v>21</v>
      </c>
      <c r="AA28" s="22" t="s">
        <v>21</v>
      </c>
      <c r="AB28" s="22" t="s">
        <v>259</v>
      </c>
      <c r="AC28" s="22" t="s">
        <v>21</v>
      </c>
      <c r="AD28" s="22" t="s">
        <v>21</v>
      </c>
      <c r="AE28" s="22" t="s">
        <v>21</v>
      </c>
      <c r="AF28" s="22" t="s">
        <v>259</v>
      </c>
      <c r="AG28" s="22" t="s">
        <v>259</v>
      </c>
    </row>
    <row r="29" spans="1:33" ht="15" customHeight="1" x14ac:dyDescent="0.25">
      <c r="A29" s="24" t="s">
        <v>347</v>
      </c>
      <c r="B29" s="27" t="s">
        <v>348</v>
      </c>
      <c r="C29" s="22" t="s">
        <v>259</v>
      </c>
      <c r="D29" s="22" t="s">
        <v>259</v>
      </c>
      <c r="E29" s="22" t="s">
        <v>259</v>
      </c>
      <c r="F29" s="22" t="s">
        <v>259</v>
      </c>
      <c r="G29" s="22" t="s">
        <v>259</v>
      </c>
      <c r="H29" s="22" t="s">
        <v>259</v>
      </c>
      <c r="I29" s="22" t="s">
        <v>21</v>
      </c>
      <c r="J29" s="22" t="s">
        <v>259</v>
      </c>
      <c r="K29" s="22" t="s">
        <v>21</v>
      </c>
      <c r="L29" s="22" t="s">
        <v>259</v>
      </c>
      <c r="M29" s="22" t="s">
        <v>21</v>
      </c>
      <c r="N29" s="22" t="s">
        <v>259</v>
      </c>
      <c r="O29" s="22" t="s">
        <v>21</v>
      </c>
      <c r="P29" s="22" t="s">
        <v>259</v>
      </c>
      <c r="Q29" s="22" t="s">
        <v>21</v>
      </c>
      <c r="R29" s="22" t="s">
        <v>259</v>
      </c>
      <c r="S29" s="22" t="s">
        <v>21</v>
      </c>
      <c r="T29" s="22" t="s">
        <v>259</v>
      </c>
      <c r="U29" s="22" t="s">
        <v>21</v>
      </c>
      <c r="V29" s="22" t="s">
        <v>259</v>
      </c>
      <c r="W29" s="22" t="s">
        <v>21</v>
      </c>
      <c r="X29" s="22" t="s">
        <v>259</v>
      </c>
      <c r="Y29" s="22" t="s">
        <v>21</v>
      </c>
      <c r="Z29" s="22" t="s">
        <v>21</v>
      </c>
      <c r="AA29" s="22" t="s">
        <v>21</v>
      </c>
      <c r="AB29" s="22" t="s">
        <v>259</v>
      </c>
      <c r="AC29" s="22" t="s">
        <v>21</v>
      </c>
      <c r="AD29" s="22" t="s">
        <v>21</v>
      </c>
      <c r="AE29" s="22" t="s">
        <v>21</v>
      </c>
      <c r="AF29" s="22" t="s">
        <v>259</v>
      </c>
      <c r="AG29" s="22" t="s">
        <v>259</v>
      </c>
    </row>
    <row r="30" spans="1:33" s="26" customFormat="1" ht="57.95" customHeight="1" x14ac:dyDescent="0.2">
      <c r="A30" s="24" t="s">
        <v>16</v>
      </c>
      <c r="B30" s="24" t="s">
        <v>349</v>
      </c>
      <c r="C30" s="25" t="s">
        <v>350</v>
      </c>
      <c r="D30" s="25" t="s">
        <v>350</v>
      </c>
      <c r="E30" s="25" t="s">
        <v>259</v>
      </c>
      <c r="F30" s="25" t="s">
        <v>259</v>
      </c>
      <c r="G30" s="25" t="s">
        <v>259</v>
      </c>
      <c r="H30" s="25" t="s">
        <v>259</v>
      </c>
      <c r="I30" s="25" t="s">
        <v>21</v>
      </c>
      <c r="J30" s="25" t="s">
        <v>259</v>
      </c>
      <c r="K30" s="25" t="s">
        <v>21</v>
      </c>
      <c r="L30" s="25" t="s">
        <v>259</v>
      </c>
      <c r="M30" s="25" t="s">
        <v>21</v>
      </c>
      <c r="N30" s="25" t="s">
        <v>259</v>
      </c>
      <c r="O30" s="25" t="s">
        <v>21</v>
      </c>
      <c r="P30" s="25" t="s">
        <v>259</v>
      </c>
      <c r="Q30" s="25" t="s">
        <v>21</v>
      </c>
      <c r="R30" s="25" t="s">
        <v>259</v>
      </c>
      <c r="S30" s="25" t="s">
        <v>21</v>
      </c>
      <c r="T30" s="25" t="s">
        <v>259</v>
      </c>
      <c r="U30" s="25" t="s">
        <v>21</v>
      </c>
      <c r="V30" s="25" t="s">
        <v>259</v>
      </c>
      <c r="W30" s="25" t="s">
        <v>21</v>
      </c>
      <c r="X30" s="25" t="s">
        <v>259</v>
      </c>
      <c r="Y30" s="25" t="s">
        <v>21</v>
      </c>
      <c r="Z30" s="25" t="s">
        <v>21</v>
      </c>
      <c r="AA30" s="25" t="s">
        <v>21</v>
      </c>
      <c r="AB30" s="25" t="s">
        <v>259</v>
      </c>
      <c r="AC30" s="25" t="s">
        <v>21</v>
      </c>
      <c r="AD30" s="25" t="s">
        <v>21</v>
      </c>
      <c r="AE30" s="25" t="s">
        <v>21</v>
      </c>
      <c r="AF30" s="25" t="s">
        <v>259</v>
      </c>
      <c r="AG30" s="25" t="s">
        <v>259</v>
      </c>
    </row>
    <row r="31" spans="1:33" ht="15" customHeight="1" x14ac:dyDescent="0.25">
      <c r="A31" s="24" t="s">
        <v>351</v>
      </c>
      <c r="B31" s="27" t="s">
        <v>352</v>
      </c>
      <c r="C31" s="22" t="s">
        <v>350</v>
      </c>
      <c r="D31" s="22" t="s">
        <v>353</v>
      </c>
      <c r="E31" s="22" t="s">
        <v>259</v>
      </c>
      <c r="F31" s="22" t="s">
        <v>259</v>
      </c>
      <c r="G31" s="22" t="s">
        <v>259</v>
      </c>
      <c r="H31" s="22" t="s">
        <v>259</v>
      </c>
      <c r="I31" s="22" t="s">
        <v>21</v>
      </c>
      <c r="J31" s="22" t="s">
        <v>259</v>
      </c>
      <c r="K31" s="22" t="s">
        <v>21</v>
      </c>
      <c r="L31" s="22" t="s">
        <v>259</v>
      </c>
      <c r="M31" s="22" t="s">
        <v>21</v>
      </c>
      <c r="N31" s="22" t="s">
        <v>259</v>
      </c>
      <c r="O31" s="22" t="s">
        <v>21</v>
      </c>
      <c r="P31" s="22" t="s">
        <v>259</v>
      </c>
      <c r="Q31" s="22" t="s">
        <v>21</v>
      </c>
      <c r="R31" s="22" t="s">
        <v>259</v>
      </c>
      <c r="S31" s="22" t="s">
        <v>21</v>
      </c>
      <c r="T31" s="22" t="s">
        <v>259</v>
      </c>
      <c r="U31" s="22" t="s">
        <v>21</v>
      </c>
      <c r="V31" s="22" t="s">
        <v>259</v>
      </c>
      <c r="W31" s="22" t="s">
        <v>21</v>
      </c>
      <c r="X31" s="22" t="s">
        <v>259</v>
      </c>
      <c r="Y31" s="22" t="s">
        <v>21</v>
      </c>
      <c r="Z31" s="22" t="s">
        <v>21</v>
      </c>
      <c r="AA31" s="22" t="s">
        <v>21</v>
      </c>
      <c r="AB31" s="22" t="s">
        <v>259</v>
      </c>
      <c r="AC31" s="22" t="s">
        <v>21</v>
      </c>
      <c r="AD31" s="22" t="s">
        <v>21</v>
      </c>
      <c r="AE31" s="22" t="s">
        <v>21</v>
      </c>
      <c r="AF31" s="22" t="s">
        <v>259</v>
      </c>
      <c r="AG31" s="22" t="s">
        <v>259</v>
      </c>
    </row>
    <row r="32" spans="1:33" ht="29.1" customHeight="1" x14ac:dyDescent="0.25">
      <c r="A32" s="24" t="s">
        <v>354</v>
      </c>
      <c r="B32" s="27" t="s">
        <v>355</v>
      </c>
      <c r="C32" s="22" t="s">
        <v>259</v>
      </c>
      <c r="D32" s="22" t="s">
        <v>356</v>
      </c>
      <c r="E32" s="22" t="s">
        <v>259</v>
      </c>
      <c r="F32" s="22" t="s">
        <v>259</v>
      </c>
      <c r="G32" s="22" t="s">
        <v>259</v>
      </c>
      <c r="H32" s="22" t="s">
        <v>259</v>
      </c>
      <c r="I32" s="22" t="s">
        <v>21</v>
      </c>
      <c r="J32" s="22" t="s">
        <v>259</v>
      </c>
      <c r="K32" s="22" t="s">
        <v>21</v>
      </c>
      <c r="L32" s="22" t="s">
        <v>259</v>
      </c>
      <c r="M32" s="22" t="s">
        <v>21</v>
      </c>
      <c r="N32" s="22" t="s">
        <v>259</v>
      </c>
      <c r="O32" s="22" t="s">
        <v>21</v>
      </c>
      <c r="P32" s="22" t="s">
        <v>259</v>
      </c>
      <c r="Q32" s="22" t="s">
        <v>21</v>
      </c>
      <c r="R32" s="22" t="s">
        <v>259</v>
      </c>
      <c r="S32" s="22" t="s">
        <v>21</v>
      </c>
      <c r="T32" s="22" t="s">
        <v>259</v>
      </c>
      <c r="U32" s="22" t="s">
        <v>21</v>
      </c>
      <c r="V32" s="22" t="s">
        <v>259</v>
      </c>
      <c r="W32" s="22" t="s">
        <v>21</v>
      </c>
      <c r="X32" s="22" t="s">
        <v>259</v>
      </c>
      <c r="Y32" s="22" t="s">
        <v>21</v>
      </c>
      <c r="Z32" s="22" t="s">
        <v>21</v>
      </c>
      <c r="AA32" s="22" t="s">
        <v>21</v>
      </c>
      <c r="AB32" s="22" t="s">
        <v>259</v>
      </c>
      <c r="AC32" s="22" t="s">
        <v>21</v>
      </c>
      <c r="AD32" s="22" t="s">
        <v>21</v>
      </c>
      <c r="AE32" s="22" t="s">
        <v>21</v>
      </c>
      <c r="AF32" s="22" t="s">
        <v>259</v>
      </c>
      <c r="AG32" s="22" t="s">
        <v>259</v>
      </c>
    </row>
    <row r="33" spans="1:33" ht="15" customHeight="1" x14ac:dyDescent="0.25">
      <c r="A33" s="24" t="s">
        <v>357</v>
      </c>
      <c r="B33" s="27" t="s">
        <v>358</v>
      </c>
      <c r="C33" s="22" t="s">
        <v>259</v>
      </c>
      <c r="D33" s="22" t="s">
        <v>259</v>
      </c>
      <c r="E33" s="22" t="s">
        <v>259</v>
      </c>
      <c r="F33" s="22" t="s">
        <v>259</v>
      </c>
      <c r="G33" s="22" t="s">
        <v>259</v>
      </c>
      <c r="H33" s="22" t="s">
        <v>259</v>
      </c>
      <c r="I33" s="22" t="s">
        <v>21</v>
      </c>
      <c r="J33" s="22" t="s">
        <v>259</v>
      </c>
      <c r="K33" s="22" t="s">
        <v>21</v>
      </c>
      <c r="L33" s="22" t="s">
        <v>259</v>
      </c>
      <c r="M33" s="22" t="s">
        <v>21</v>
      </c>
      <c r="N33" s="22" t="s">
        <v>259</v>
      </c>
      <c r="O33" s="22" t="s">
        <v>21</v>
      </c>
      <c r="P33" s="22" t="s">
        <v>259</v>
      </c>
      <c r="Q33" s="22" t="s">
        <v>21</v>
      </c>
      <c r="R33" s="22" t="s">
        <v>259</v>
      </c>
      <c r="S33" s="22" t="s">
        <v>21</v>
      </c>
      <c r="T33" s="22" t="s">
        <v>259</v>
      </c>
      <c r="U33" s="22" t="s">
        <v>21</v>
      </c>
      <c r="V33" s="22" t="s">
        <v>259</v>
      </c>
      <c r="W33" s="22" t="s">
        <v>21</v>
      </c>
      <c r="X33" s="22" t="s">
        <v>259</v>
      </c>
      <c r="Y33" s="22" t="s">
        <v>21</v>
      </c>
      <c r="Z33" s="22" t="s">
        <v>21</v>
      </c>
      <c r="AA33" s="22" t="s">
        <v>21</v>
      </c>
      <c r="AB33" s="22" t="s">
        <v>259</v>
      </c>
      <c r="AC33" s="22" t="s">
        <v>21</v>
      </c>
      <c r="AD33" s="22" t="s">
        <v>21</v>
      </c>
      <c r="AE33" s="22" t="s">
        <v>21</v>
      </c>
      <c r="AF33" s="22" t="s">
        <v>259</v>
      </c>
      <c r="AG33" s="22" t="s">
        <v>259</v>
      </c>
    </row>
    <row r="34" spans="1:33" ht="15" customHeight="1" x14ac:dyDescent="0.25">
      <c r="A34" s="24" t="s">
        <v>359</v>
      </c>
      <c r="B34" s="27" t="s">
        <v>360</v>
      </c>
      <c r="C34" s="22" t="s">
        <v>259</v>
      </c>
      <c r="D34" s="22" t="s">
        <v>361</v>
      </c>
      <c r="E34" s="22" t="s">
        <v>259</v>
      </c>
      <c r="F34" s="22" t="s">
        <v>259</v>
      </c>
      <c r="G34" s="22" t="s">
        <v>259</v>
      </c>
      <c r="H34" s="22" t="s">
        <v>259</v>
      </c>
      <c r="I34" s="22" t="s">
        <v>21</v>
      </c>
      <c r="J34" s="22" t="s">
        <v>259</v>
      </c>
      <c r="K34" s="22" t="s">
        <v>21</v>
      </c>
      <c r="L34" s="22" t="s">
        <v>259</v>
      </c>
      <c r="M34" s="22" t="s">
        <v>21</v>
      </c>
      <c r="N34" s="22" t="s">
        <v>259</v>
      </c>
      <c r="O34" s="22" t="s">
        <v>21</v>
      </c>
      <c r="P34" s="22" t="s">
        <v>259</v>
      </c>
      <c r="Q34" s="22" t="s">
        <v>21</v>
      </c>
      <c r="R34" s="22" t="s">
        <v>259</v>
      </c>
      <c r="S34" s="22" t="s">
        <v>21</v>
      </c>
      <c r="T34" s="22" t="s">
        <v>259</v>
      </c>
      <c r="U34" s="22" t="s">
        <v>21</v>
      </c>
      <c r="V34" s="22" t="s">
        <v>259</v>
      </c>
      <c r="W34" s="22" t="s">
        <v>21</v>
      </c>
      <c r="X34" s="22" t="s">
        <v>259</v>
      </c>
      <c r="Y34" s="22" t="s">
        <v>21</v>
      </c>
      <c r="Z34" s="22" t="s">
        <v>21</v>
      </c>
      <c r="AA34" s="22" t="s">
        <v>21</v>
      </c>
      <c r="AB34" s="22" t="s">
        <v>259</v>
      </c>
      <c r="AC34" s="22" t="s">
        <v>21</v>
      </c>
      <c r="AD34" s="22" t="s">
        <v>21</v>
      </c>
      <c r="AE34" s="22" t="s">
        <v>21</v>
      </c>
      <c r="AF34" s="22" t="s">
        <v>259</v>
      </c>
      <c r="AG34" s="22" t="s">
        <v>259</v>
      </c>
    </row>
    <row r="35" spans="1:33" s="26" customFormat="1" ht="44.1" customHeight="1" x14ac:dyDescent="0.2">
      <c r="A35" s="24" t="s">
        <v>17</v>
      </c>
      <c r="B35" s="24" t="s">
        <v>362</v>
      </c>
      <c r="C35" s="25"/>
      <c r="D35" s="25"/>
      <c r="E35" s="25"/>
      <c r="F35" s="22"/>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row>
    <row r="36" spans="1:33" s="8" customFormat="1" ht="29.1" customHeight="1" x14ac:dyDescent="0.25">
      <c r="A36" s="24" t="s">
        <v>363</v>
      </c>
      <c r="B36" s="27" t="s">
        <v>364</v>
      </c>
      <c r="C36" s="22" t="s">
        <v>259</v>
      </c>
      <c r="D36" s="22" t="s">
        <v>259</v>
      </c>
      <c r="E36" s="22" t="s">
        <v>259</v>
      </c>
      <c r="F36" s="22" t="s">
        <v>259</v>
      </c>
      <c r="G36" s="22" t="s">
        <v>259</v>
      </c>
      <c r="H36" s="22" t="s">
        <v>259</v>
      </c>
      <c r="I36" s="22" t="s">
        <v>21</v>
      </c>
      <c r="J36" s="22" t="s">
        <v>259</v>
      </c>
      <c r="K36" s="22" t="s">
        <v>21</v>
      </c>
      <c r="L36" s="22" t="s">
        <v>259</v>
      </c>
      <c r="M36" s="22" t="s">
        <v>21</v>
      </c>
      <c r="N36" s="22" t="s">
        <v>259</v>
      </c>
      <c r="O36" s="22" t="s">
        <v>21</v>
      </c>
      <c r="P36" s="22" t="s">
        <v>259</v>
      </c>
      <c r="Q36" s="22" t="s">
        <v>21</v>
      </c>
      <c r="R36" s="22" t="s">
        <v>259</v>
      </c>
      <c r="S36" s="22" t="s">
        <v>21</v>
      </c>
      <c r="T36" s="22" t="s">
        <v>259</v>
      </c>
      <c r="U36" s="22" t="s">
        <v>21</v>
      </c>
      <c r="V36" s="22" t="s">
        <v>259</v>
      </c>
      <c r="W36" s="22" t="s">
        <v>21</v>
      </c>
      <c r="X36" s="22" t="s">
        <v>259</v>
      </c>
      <c r="Y36" s="22" t="s">
        <v>21</v>
      </c>
      <c r="Z36" s="22" t="s">
        <v>259</v>
      </c>
      <c r="AA36" s="22" t="s">
        <v>21</v>
      </c>
      <c r="AB36" s="22" t="s">
        <v>259</v>
      </c>
      <c r="AC36" s="22" t="s">
        <v>21</v>
      </c>
      <c r="AD36" s="22" t="s">
        <v>259</v>
      </c>
      <c r="AE36" s="22" t="s">
        <v>21</v>
      </c>
      <c r="AF36" s="22" t="s">
        <v>259</v>
      </c>
      <c r="AG36" s="22" t="s">
        <v>259</v>
      </c>
    </row>
    <row r="37" spans="1:33" s="8" customFormat="1" ht="29.1" customHeight="1" x14ac:dyDescent="0.25">
      <c r="A37" s="24" t="s">
        <v>365</v>
      </c>
      <c r="B37" s="27" t="s">
        <v>366</v>
      </c>
      <c r="C37" s="22" t="s">
        <v>259</v>
      </c>
      <c r="D37" s="22" t="s">
        <v>259</v>
      </c>
      <c r="E37" s="22" t="s">
        <v>259</v>
      </c>
      <c r="F37" s="22" t="s">
        <v>259</v>
      </c>
      <c r="G37" s="22" t="s">
        <v>259</v>
      </c>
      <c r="H37" s="22" t="s">
        <v>259</v>
      </c>
      <c r="I37" s="22" t="s">
        <v>21</v>
      </c>
      <c r="J37" s="22" t="s">
        <v>259</v>
      </c>
      <c r="K37" s="22" t="s">
        <v>21</v>
      </c>
      <c r="L37" s="22" t="s">
        <v>259</v>
      </c>
      <c r="M37" s="22" t="s">
        <v>21</v>
      </c>
      <c r="N37" s="22" t="s">
        <v>259</v>
      </c>
      <c r="O37" s="22" t="s">
        <v>21</v>
      </c>
      <c r="P37" s="22" t="s">
        <v>259</v>
      </c>
      <c r="Q37" s="22" t="s">
        <v>21</v>
      </c>
      <c r="R37" s="22" t="s">
        <v>259</v>
      </c>
      <c r="S37" s="22" t="s">
        <v>21</v>
      </c>
      <c r="T37" s="22" t="s">
        <v>259</v>
      </c>
      <c r="U37" s="22" t="s">
        <v>21</v>
      </c>
      <c r="V37" s="22" t="s">
        <v>259</v>
      </c>
      <c r="W37" s="22" t="s">
        <v>21</v>
      </c>
      <c r="X37" s="22" t="s">
        <v>259</v>
      </c>
      <c r="Y37" s="22" t="s">
        <v>21</v>
      </c>
      <c r="Z37" s="22" t="s">
        <v>21</v>
      </c>
      <c r="AA37" s="22" t="s">
        <v>21</v>
      </c>
      <c r="AB37" s="22" t="s">
        <v>259</v>
      </c>
      <c r="AC37" s="22" t="s">
        <v>21</v>
      </c>
      <c r="AD37" s="22" t="s">
        <v>21</v>
      </c>
      <c r="AE37" s="22" t="s">
        <v>21</v>
      </c>
      <c r="AF37" s="22" t="s">
        <v>259</v>
      </c>
      <c r="AG37" s="22" t="s">
        <v>259</v>
      </c>
    </row>
    <row r="38" spans="1:33" s="8" customFormat="1" ht="15" customHeight="1" x14ac:dyDescent="0.25">
      <c r="A38" s="24" t="s">
        <v>367</v>
      </c>
      <c r="B38" s="27" t="s">
        <v>368</v>
      </c>
      <c r="C38" s="22" t="s">
        <v>259</v>
      </c>
      <c r="D38" s="22" t="s">
        <v>259</v>
      </c>
      <c r="E38" s="22" t="s">
        <v>259</v>
      </c>
      <c r="F38" s="22" t="s">
        <v>259</v>
      </c>
      <c r="G38" s="22" t="s">
        <v>259</v>
      </c>
      <c r="H38" s="22" t="s">
        <v>259</v>
      </c>
      <c r="I38" s="22" t="s">
        <v>21</v>
      </c>
      <c r="J38" s="22" t="s">
        <v>259</v>
      </c>
      <c r="K38" s="22" t="s">
        <v>21</v>
      </c>
      <c r="L38" s="22" t="s">
        <v>259</v>
      </c>
      <c r="M38" s="22" t="s">
        <v>21</v>
      </c>
      <c r="N38" s="22" t="s">
        <v>259</v>
      </c>
      <c r="O38" s="22" t="s">
        <v>21</v>
      </c>
      <c r="P38" s="22" t="s">
        <v>259</v>
      </c>
      <c r="Q38" s="22" t="s">
        <v>21</v>
      </c>
      <c r="R38" s="22" t="s">
        <v>259</v>
      </c>
      <c r="S38" s="22" t="s">
        <v>21</v>
      </c>
      <c r="T38" s="22" t="s">
        <v>259</v>
      </c>
      <c r="U38" s="22" t="s">
        <v>21</v>
      </c>
      <c r="V38" s="22" t="s">
        <v>259</v>
      </c>
      <c r="W38" s="22" t="s">
        <v>21</v>
      </c>
      <c r="X38" s="22" t="s">
        <v>259</v>
      </c>
      <c r="Y38" s="22" t="s">
        <v>21</v>
      </c>
      <c r="Z38" s="22" t="s">
        <v>21</v>
      </c>
      <c r="AA38" s="22" t="s">
        <v>21</v>
      </c>
      <c r="AB38" s="22" t="s">
        <v>259</v>
      </c>
      <c r="AC38" s="22" t="s">
        <v>21</v>
      </c>
      <c r="AD38" s="22" t="s">
        <v>21</v>
      </c>
      <c r="AE38" s="22" t="s">
        <v>21</v>
      </c>
      <c r="AF38" s="22" t="s">
        <v>259</v>
      </c>
      <c r="AG38" s="22" t="s">
        <v>259</v>
      </c>
    </row>
    <row r="39" spans="1:33" s="8" customFormat="1" ht="29.1" customHeight="1" x14ac:dyDescent="0.25">
      <c r="A39" s="24" t="s">
        <v>369</v>
      </c>
      <c r="B39" s="27" t="s">
        <v>370</v>
      </c>
      <c r="C39" s="22" t="s">
        <v>259</v>
      </c>
      <c r="D39" s="22" t="s">
        <v>259</v>
      </c>
      <c r="E39" s="22" t="s">
        <v>259</v>
      </c>
      <c r="F39" s="22" t="s">
        <v>259</v>
      </c>
      <c r="G39" s="22" t="s">
        <v>259</v>
      </c>
      <c r="H39" s="22" t="s">
        <v>259</v>
      </c>
      <c r="I39" s="22" t="s">
        <v>21</v>
      </c>
      <c r="J39" s="22" t="s">
        <v>259</v>
      </c>
      <c r="K39" s="22" t="s">
        <v>21</v>
      </c>
      <c r="L39" s="22" t="s">
        <v>259</v>
      </c>
      <c r="M39" s="22" t="s">
        <v>21</v>
      </c>
      <c r="N39" s="22" t="s">
        <v>259</v>
      </c>
      <c r="O39" s="22" t="s">
        <v>21</v>
      </c>
      <c r="P39" s="22" t="s">
        <v>259</v>
      </c>
      <c r="Q39" s="22" t="s">
        <v>21</v>
      </c>
      <c r="R39" s="22" t="s">
        <v>259</v>
      </c>
      <c r="S39" s="22" t="s">
        <v>21</v>
      </c>
      <c r="T39" s="22" t="s">
        <v>259</v>
      </c>
      <c r="U39" s="22" t="s">
        <v>21</v>
      </c>
      <c r="V39" s="22" t="s">
        <v>259</v>
      </c>
      <c r="W39" s="22" t="s">
        <v>21</v>
      </c>
      <c r="X39" s="22" t="s">
        <v>259</v>
      </c>
      <c r="Y39" s="22" t="s">
        <v>21</v>
      </c>
      <c r="Z39" s="22" t="s">
        <v>21</v>
      </c>
      <c r="AA39" s="22" t="s">
        <v>21</v>
      </c>
      <c r="AB39" s="22" t="s">
        <v>259</v>
      </c>
      <c r="AC39" s="22" t="s">
        <v>21</v>
      </c>
      <c r="AD39" s="22" t="s">
        <v>21</v>
      </c>
      <c r="AE39" s="22" t="s">
        <v>21</v>
      </c>
      <c r="AF39" s="22" t="s">
        <v>259</v>
      </c>
      <c r="AG39" s="22" t="s">
        <v>259</v>
      </c>
    </row>
    <row r="40" spans="1:33" s="8" customFormat="1" ht="29.1" customHeight="1" x14ac:dyDescent="0.25">
      <c r="A40" s="24" t="s">
        <v>371</v>
      </c>
      <c r="B40" s="27" t="s">
        <v>372</v>
      </c>
      <c r="C40" s="22" t="s">
        <v>259</v>
      </c>
      <c r="D40" s="22" t="s">
        <v>259</v>
      </c>
      <c r="E40" s="22" t="s">
        <v>259</v>
      </c>
      <c r="F40" s="22" t="s">
        <v>259</v>
      </c>
      <c r="G40" s="22" t="s">
        <v>259</v>
      </c>
      <c r="H40" s="22" t="s">
        <v>259</v>
      </c>
      <c r="I40" s="22" t="s">
        <v>21</v>
      </c>
      <c r="J40" s="22" t="s">
        <v>259</v>
      </c>
      <c r="K40" s="22" t="s">
        <v>21</v>
      </c>
      <c r="L40" s="22" t="s">
        <v>259</v>
      </c>
      <c r="M40" s="22" t="s">
        <v>21</v>
      </c>
      <c r="N40" s="22" t="s">
        <v>259</v>
      </c>
      <c r="O40" s="22" t="s">
        <v>21</v>
      </c>
      <c r="P40" s="22" t="s">
        <v>259</v>
      </c>
      <c r="Q40" s="22" t="s">
        <v>21</v>
      </c>
      <c r="R40" s="22" t="s">
        <v>259</v>
      </c>
      <c r="S40" s="22" t="s">
        <v>21</v>
      </c>
      <c r="T40" s="22" t="s">
        <v>259</v>
      </c>
      <c r="U40" s="22" t="s">
        <v>21</v>
      </c>
      <c r="V40" s="22" t="s">
        <v>259</v>
      </c>
      <c r="W40" s="22" t="s">
        <v>21</v>
      </c>
      <c r="X40" s="22" t="s">
        <v>259</v>
      </c>
      <c r="Y40" s="22" t="s">
        <v>21</v>
      </c>
      <c r="Z40" s="22" t="s">
        <v>21</v>
      </c>
      <c r="AA40" s="22" t="s">
        <v>21</v>
      </c>
      <c r="AB40" s="22" t="s">
        <v>259</v>
      </c>
      <c r="AC40" s="22" t="s">
        <v>21</v>
      </c>
      <c r="AD40" s="22" t="s">
        <v>21</v>
      </c>
      <c r="AE40" s="22" t="s">
        <v>21</v>
      </c>
      <c r="AF40" s="22" t="s">
        <v>259</v>
      </c>
      <c r="AG40" s="22" t="s">
        <v>259</v>
      </c>
    </row>
    <row r="41" spans="1:33" s="8" customFormat="1" ht="15" customHeight="1" x14ac:dyDescent="0.25">
      <c r="A41" s="24" t="s">
        <v>373</v>
      </c>
      <c r="B41" s="27" t="s">
        <v>374</v>
      </c>
      <c r="C41" s="22" t="s">
        <v>259</v>
      </c>
      <c r="D41" s="22" t="s">
        <v>259</v>
      </c>
      <c r="E41" s="22" t="s">
        <v>259</v>
      </c>
      <c r="F41" s="22" t="s">
        <v>259</v>
      </c>
      <c r="G41" s="22" t="s">
        <v>259</v>
      </c>
      <c r="H41" s="22" t="s">
        <v>259</v>
      </c>
      <c r="I41" s="22" t="s">
        <v>21</v>
      </c>
      <c r="J41" s="22" t="s">
        <v>259</v>
      </c>
      <c r="K41" s="22" t="s">
        <v>21</v>
      </c>
      <c r="L41" s="22" t="s">
        <v>259</v>
      </c>
      <c r="M41" s="22" t="s">
        <v>21</v>
      </c>
      <c r="N41" s="22" t="s">
        <v>259</v>
      </c>
      <c r="O41" s="22" t="s">
        <v>21</v>
      </c>
      <c r="P41" s="22" t="s">
        <v>259</v>
      </c>
      <c r="Q41" s="22" t="s">
        <v>21</v>
      </c>
      <c r="R41" s="22" t="s">
        <v>259</v>
      </c>
      <c r="S41" s="22" t="s">
        <v>21</v>
      </c>
      <c r="T41" s="22" t="s">
        <v>259</v>
      </c>
      <c r="U41" s="22" t="s">
        <v>21</v>
      </c>
      <c r="V41" s="22" t="s">
        <v>259</v>
      </c>
      <c r="W41" s="22" t="s">
        <v>21</v>
      </c>
      <c r="X41" s="22" t="s">
        <v>259</v>
      </c>
      <c r="Y41" s="22" t="s">
        <v>21</v>
      </c>
      <c r="Z41" s="22" t="s">
        <v>21</v>
      </c>
      <c r="AA41" s="22" t="s">
        <v>21</v>
      </c>
      <c r="AB41" s="22" t="s">
        <v>259</v>
      </c>
      <c r="AC41" s="22" t="s">
        <v>21</v>
      </c>
      <c r="AD41" s="22" t="s">
        <v>21</v>
      </c>
      <c r="AE41" s="22" t="s">
        <v>21</v>
      </c>
      <c r="AF41" s="22" t="s">
        <v>259</v>
      </c>
      <c r="AG41" s="22" t="s">
        <v>259</v>
      </c>
    </row>
    <row r="42" spans="1:33" s="8" customFormat="1" ht="15" customHeight="1" x14ac:dyDescent="0.25">
      <c r="A42" s="24" t="s">
        <v>375</v>
      </c>
      <c r="B42" s="27" t="s">
        <v>376</v>
      </c>
      <c r="C42" s="22" t="s">
        <v>259</v>
      </c>
      <c r="D42" s="22" t="s">
        <v>259</v>
      </c>
      <c r="E42" s="22" t="s">
        <v>259</v>
      </c>
      <c r="F42" s="22" t="s">
        <v>259</v>
      </c>
      <c r="G42" s="22" t="s">
        <v>259</v>
      </c>
      <c r="H42" s="22" t="s">
        <v>259</v>
      </c>
      <c r="I42" s="22" t="s">
        <v>21</v>
      </c>
      <c r="J42" s="22" t="s">
        <v>259</v>
      </c>
      <c r="K42" s="22" t="s">
        <v>21</v>
      </c>
      <c r="L42" s="22" t="s">
        <v>259</v>
      </c>
      <c r="M42" s="22" t="s">
        <v>21</v>
      </c>
      <c r="N42" s="22" t="s">
        <v>259</v>
      </c>
      <c r="O42" s="22" t="s">
        <v>21</v>
      </c>
      <c r="P42" s="22" t="s">
        <v>259</v>
      </c>
      <c r="Q42" s="22" t="s">
        <v>21</v>
      </c>
      <c r="R42" s="22" t="s">
        <v>259</v>
      </c>
      <c r="S42" s="22" t="s">
        <v>21</v>
      </c>
      <c r="T42" s="22" t="s">
        <v>259</v>
      </c>
      <c r="U42" s="22" t="s">
        <v>21</v>
      </c>
      <c r="V42" s="22" t="s">
        <v>259</v>
      </c>
      <c r="W42" s="22" t="s">
        <v>21</v>
      </c>
      <c r="X42" s="22" t="s">
        <v>259</v>
      </c>
      <c r="Y42" s="22" t="s">
        <v>21</v>
      </c>
      <c r="Z42" s="22" t="s">
        <v>21</v>
      </c>
      <c r="AA42" s="22" t="s">
        <v>21</v>
      </c>
      <c r="AB42" s="22" t="s">
        <v>259</v>
      </c>
      <c r="AC42" s="22" t="s">
        <v>21</v>
      </c>
      <c r="AD42" s="22" t="s">
        <v>21</v>
      </c>
      <c r="AE42" s="22" t="s">
        <v>21</v>
      </c>
      <c r="AF42" s="22" t="s">
        <v>259</v>
      </c>
      <c r="AG42" s="22" t="s">
        <v>259</v>
      </c>
    </row>
    <row r="43" spans="1:33" s="8" customFormat="1" ht="15" customHeight="1" x14ac:dyDescent="0.25">
      <c r="A43" s="24" t="s">
        <v>377</v>
      </c>
      <c r="B43" s="27" t="s">
        <v>378</v>
      </c>
      <c r="C43" s="22" t="s">
        <v>259</v>
      </c>
      <c r="D43" s="22" t="s">
        <v>259</v>
      </c>
      <c r="E43" s="22" t="s">
        <v>259</v>
      </c>
      <c r="F43" s="22" t="s">
        <v>259</v>
      </c>
      <c r="G43" s="22" t="s">
        <v>259</v>
      </c>
      <c r="H43" s="22" t="s">
        <v>259</v>
      </c>
      <c r="I43" s="22" t="s">
        <v>21</v>
      </c>
      <c r="J43" s="22" t="s">
        <v>259</v>
      </c>
      <c r="K43" s="22" t="s">
        <v>21</v>
      </c>
      <c r="L43" s="22" t="s">
        <v>259</v>
      </c>
      <c r="M43" s="22" t="s">
        <v>21</v>
      </c>
      <c r="N43" s="22" t="s">
        <v>259</v>
      </c>
      <c r="O43" s="22" t="s">
        <v>21</v>
      </c>
      <c r="P43" s="22" t="s">
        <v>259</v>
      </c>
      <c r="Q43" s="22" t="s">
        <v>21</v>
      </c>
      <c r="R43" s="22" t="s">
        <v>259</v>
      </c>
      <c r="S43" s="22" t="s">
        <v>21</v>
      </c>
      <c r="T43" s="22" t="s">
        <v>259</v>
      </c>
      <c r="U43" s="22" t="s">
        <v>21</v>
      </c>
      <c r="V43" s="22" t="s">
        <v>259</v>
      </c>
      <c r="W43" s="22" t="s">
        <v>21</v>
      </c>
      <c r="X43" s="22" t="s">
        <v>259</v>
      </c>
      <c r="Y43" s="22" t="s">
        <v>21</v>
      </c>
      <c r="Z43" s="22" t="s">
        <v>21</v>
      </c>
      <c r="AA43" s="22" t="s">
        <v>21</v>
      </c>
      <c r="AB43" s="22" t="s">
        <v>259</v>
      </c>
      <c r="AC43" s="22" t="s">
        <v>21</v>
      </c>
      <c r="AD43" s="22" t="s">
        <v>21</v>
      </c>
      <c r="AE43" s="22" t="s">
        <v>21</v>
      </c>
      <c r="AF43" s="22" t="s">
        <v>259</v>
      </c>
      <c r="AG43" s="22" t="s">
        <v>259</v>
      </c>
    </row>
    <row r="44" spans="1:33" s="8" customFormat="1" ht="15" customHeight="1" x14ac:dyDescent="0.25">
      <c r="A44" s="24" t="s">
        <v>379</v>
      </c>
      <c r="B44" s="27" t="s">
        <v>380</v>
      </c>
      <c r="C44" s="22" t="s">
        <v>259</v>
      </c>
      <c r="D44" s="22" t="s">
        <v>259</v>
      </c>
      <c r="E44" s="22" t="s">
        <v>259</v>
      </c>
      <c r="F44" s="22" t="s">
        <v>259</v>
      </c>
      <c r="G44" s="22" t="s">
        <v>259</v>
      </c>
      <c r="H44" s="22" t="s">
        <v>259</v>
      </c>
      <c r="I44" s="22" t="s">
        <v>21</v>
      </c>
      <c r="J44" s="22" t="s">
        <v>259</v>
      </c>
      <c r="K44" s="22" t="s">
        <v>21</v>
      </c>
      <c r="L44" s="22" t="s">
        <v>259</v>
      </c>
      <c r="M44" s="22" t="s">
        <v>21</v>
      </c>
      <c r="N44" s="22" t="s">
        <v>259</v>
      </c>
      <c r="O44" s="22" t="s">
        <v>21</v>
      </c>
      <c r="P44" s="22" t="s">
        <v>259</v>
      </c>
      <c r="Q44" s="22" t="s">
        <v>21</v>
      </c>
      <c r="R44" s="22" t="s">
        <v>259</v>
      </c>
      <c r="S44" s="22" t="s">
        <v>21</v>
      </c>
      <c r="T44" s="22" t="s">
        <v>259</v>
      </c>
      <c r="U44" s="22" t="s">
        <v>21</v>
      </c>
      <c r="V44" s="22" t="s">
        <v>259</v>
      </c>
      <c r="W44" s="22" t="s">
        <v>21</v>
      </c>
      <c r="X44" s="22" t="s">
        <v>259</v>
      </c>
      <c r="Y44" s="22" t="s">
        <v>21</v>
      </c>
      <c r="Z44" s="22" t="s">
        <v>21</v>
      </c>
      <c r="AA44" s="22" t="s">
        <v>21</v>
      </c>
      <c r="AB44" s="22" t="s">
        <v>259</v>
      </c>
      <c r="AC44" s="22" t="s">
        <v>21</v>
      </c>
      <c r="AD44" s="22" t="s">
        <v>21</v>
      </c>
      <c r="AE44" s="22" t="s">
        <v>21</v>
      </c>
      <c r="AF44" s="22" t="s">
        <v>259</v>
      </c>
      <c r="AG44" s="22" t="s">
        <v>259</v>
      </c>
    </row>
    <row r="45" spans="1:33" s="8" customFormat="1" ht="15" customHeight="1" x14ac:dyDescent="0.25">
      <c r="A45" s="24" t="s">
        <v>381</v>
      </c>
      <c r="B45" s="27" t="s">
        <v>382</v>
      </c>
      <c r="C45" s="22" t="s">
        <v>259</v>
      </c>
      <c r="D45" s="22" t="s">
        <v>259</v>
      </c>
      <c r="E45" s="22" t="s">
        <v>259</v>
      </c>
      <c r="F45" s="22" t="s">
        <v>259</v>
      </c>
      <c r="G45" s="22" t="s">
        <v>259</v>
      </c>
      <c r="H45" s="22" t="s">
        <v>259</v>
      </c>
      <c r="I45" s="22" t="s">
        <v>21</v>
      </c>
      <c r="J45" s="22" t="s">
        <v>259</v>
      </c>
      <c r="K45" s="22" t="s">
        <v>21</v>
      </c>
      <c r="L45" s="22" t="s">
        <v>259</v>
      </c>
      <c r="M45" s="22" t="s">
        <v>21</v>
      </c>
      <c r="N45" s="22" t="s">
        <v>259</v>
      </c>
      <c r="O45" s="22" t="s">
        <v>21</v>
      </c>
      <c r="P45" s="22" t="s">
        <v>259</v>
      </c>
      <c r="Q45" s="22" t="s">
        <v>21</v>
      </c>
      <c r="R45" s="22" t="s">
        <v>259</v>
      </c>
      <c r="S45" s="22" t="s">
        <v>21</v>
      </c>
      <c r="T45" s="22" t="s">
        <v>259</v>
      </c>
      <c r="U45" s="22" t="s">
        <v>21</v>
      </c>
      <c r="V45" s="22" t="s">
        <v>259</v>
      </c>
      <c r="W45" s="22" t="s">
        <v>21</v>
      </c>
      <c r="X45" s="22" t="s">
        <v>259</v>
      </c>
      <c r="Y45" s="22" t="s">
        <v>21</v>
      </c>
      <c r="Z45" s="22" t="s">
        <v>21</v>
      </c>
      <c r="AA45" s="22" t="s">
        <v>21</v>
      </c>
      <c r="AB45" s="22" t="s">
        <v>259</v>
      </c>
      <c r="AC45" s="22" t="s">
        <v>21</v>
      </c>
      <c r="AD45" s="22" t="s">
        <v>21</v>
      </c>
      <c r="AE45" s="22" t="s">
        <v>21</v>
      </c>
      <c r="AF45" s="22" t="s">
        <v>259</v>
      </c>
      <c r="AG45" s="22" t="s">
        <v>259</v>
      </c>
    </row>
    <row r="46" spans="1:33" s="8" customFormat="1" ht="15" customHeight="1" x14ac:dyDescent="0.25">
      <c r="A46" s="24" t="s">
        <v>383</v>
      </c>
      <c r="B46" s="27" t="s">
        <v>384</v>
      </c>
      <c r="C46" s="22" t="s">
        <v>259</v>
      </c>
      <c r="D46" s="22" t="s">
        <v>259</v>
      </c>
      <c r="E46" s="22" t="s">
        <v>259</v>
      </c>
      <c r="F46" s="22" t="s">
        <v>259</v>
      </c>
      <c r="G46" s="22" t="s">
        <v>259</v>
      </c>
      <c r="H46" s="22" t="s">
        <v>259</v>
      </c>
      <c r="I46" s="22" t="s">
        <v>21</v>
      </c>
      <c r="J46" s="22" t="s">
        <v>259</v>
      </c>
      <c r="K46" s="22" t="s">
        <v>21</v>
      </c>
      <c r="L46" s="22" t="s">
        <v>259</v>
      </c>
      <c r="M46" s="22" t="s">
        <v>21</v>
      </c>
      <c r="N46" s="22" t="s">
        <v>259</v>
      </c>
      <c r="O46" s="22" t="s">
        <v>21</v>
      </c>
      <c r="P46" s="22" t="s">
        <v>259</v>
      </c>
      <c r="Q46" s="22" t="s">
        <v>21</v>
      </c>
      <c r="R46" s="22" t="s">
        <v>259</v>
      </c>
      <c r="S46" s="22" t="s">
        <v>21</v>
      </c>
      <c r="T46" s="22" t="s">
        <v>259</v>
      </c>
      <c r="U46" s="22" t="s">
        <v>21</v>
      </c>
      <c r="V46" s="22" t="s">
        <v>259</v>
      </c>
      <c r="W46" s="22" t="s">
        <v>21</v>
      </c>
      <c r="X46" s="22" t="s">
        <v>259</v>
      </c>
      <c r="Y46" s="22" t="s">
        <v>21</v>
      </c>
      <c r="Z46" s="22" t="s">
        <v>21</v>
      </c>
      <c r="AA46" s="22" t="s">
        <v>21</v>
      </c>
      <c r="AB46" s="22" t="s">
        <v>259</v>
      </c>
      <c r="AC46" s="22" t="s">
        <v>21</v>
      </c>
      <c r="AD46" s="22" t="s">
        <v>21</v>
      </c>
      <c r="AE46" s="22" t="s">
        <v>21</v>
      </c>
      <c r="AF46" s="22" t="s">
        <v>259</v>
      </c>
      <c r="AG46" s="22" t="s">
        <v>259</v>
      </c>
    </row>
    <row r="47" spans="1:33" ht="29.1" customHeight="1" x14ac:dyDescent="0.25">
      <c r="A47" s="24" t="s">
        <v>24</v>
      </c>
      <c r="B47" s="24" t="s">
        <v>385</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row>
    <row r="48" spans="1:33" s="8" customFormat="1" ht="15" customHeight="1" x14ac:dyDescent="0.25">
      <c r="A48" s="24" t="s">
        <v>386</v>
      </c>
      <c r="B48" s="27" t="s">
        <v>387</v>
      </c>
      <c r="C48" s="22" t="s">
        <v>259</v>
      </c>
      <c r="D48" s="22" t="s">
        <v>259</v>
      </c>
      <c r="E48" s="22" t="s">
        <v>259</v>
      </c>
      <c r="F48" s="22" t="s">
        <v>259</v>
      </c>
      <c r="G48" s="22" t="s">
        <v>259</v>
      </c>
      <c r="H48" s="22" t="s">
        <v>259</v>
      </c>
      <c r="I48" s="22" t="s">
        <v>21</v>
      </c>
      <c r="J48" s="22" t="s">
        <v>259</v>
      </c>
      <c r="K48" s="22" t="s">
        <v>21</v>
      </c>
      <c r="L48" s="22" t="s">
        <v>259</v>
      </c>
      <c r="M48" s="22" t="s">
        <v>21</v>
      </c>
      <c r="N48" s="22" t="s">
        <v>259</v>
      </c>
      <c r="O48" s="22" t="s">
        <v>21</v>
      </c>
      <c r="P48" s="22" t="s">
        <v>259</v>
      </c>
      <c r="Q48" s="22" t="s">
        <v>21</v>
      </c>
      <c r="R48" s="22" t="s">
        <v>259</v>
      </c>
      <c r="S48" s="22" t="s">
        <v>21</v>
      </c>
      <c r="T48" s="22" t="s">
        <v>259</v>
      </c>
      <c r="U48" s="22" t="s">
        <v>21</v>
      </c>
      <c r="V48" s="22" t="s">
        <v>259</v>
      </c>
      <c r="W48" s="22" t="s">
        <v>21</v>
      </c>
      <c r="X48" s="22" t="s">
        <v>259</v>
      </c>
      <c r="Y48" s="22" t="s">
        <v>21</v>
      </c>
      <c r="Z48" s="22" t="s">
        <v>259</v>
      </c>
      <c r="AA48" s="22" t="s">
        <v>21</v>
      </c>
      <c r="AB48" s="22" t="s">
        <v>259</v>
      </c>
      <c r="AC48" s="22" t="s">
        <v>21</v>
      </c>
      <c r="AD48" s="22" t="s">
        <v>259</v>
      </c>
      <c r="AE48" s="22" t="s">
        <v>21</v>
      </c>
      <c r="AF48" s="22" t="s">
        <v>259</v>
      </c>
      <c r="AG48" s="22" t="s">
        <v>259</v>
      </c>
    </row>
    <row r="49" spans="1:33" s="8" customFormat="1" ht="29.1" customHeight="1" x14ac:dyDescent="0.25">
      <c r="A49" s="24" t="s">
        <v>388</v>
      </c>
      <c r="B49" s="27" t="s">
        <v>366</v>
      </c>
      <c r="C49" s="22" t="s">
        <v>259</v>
      </c>
      <c r="D49" s="22" t="s">
        <v>259</v>
      </c>
      <c r="E49" s="22" t="s">
        <v>259</v>
      </c>
      <c r="F49" s="22" t="s">
        <v>259</v>
      </c>
      <c r="G49" s="22" t="s">
        <v>259</v>
      </c>
      <c r="H49" s="22" t="s">
        <v>259</v>
      </c>
      <c r="I49" s="22" t="s">
        <v>21</v>
      </c>
      <c r="J49" s="22" t="s">
        <v>259</v>
      </c>
      <c r="K49" s="22" t="s">
        <v>21</v>
      </c>
      <c r="L49" s="22" t="s">
        <v>259</v>
      </c>
      <c r="M49" s="22" t="s">
        <v>21</v>
      </c>
      <c r="N49" s="22" t="s">
        <v>259</v>
      </c>
      <c r="O49" s="22" t="s">
        <v>21</v>
      </c>
      <c r="P49" s="22" t="s">
        <v>259</v>
      </c>
      <c r="Q49" s="22" t="s">
        <v>21</v>
      </c>
      <c r="R49" s="22" t="s">
        <v>259</v>
      </c>
      <c r="S49" s="22" t="s">
        <v>21</v>
      </c>
      <c r="T49" s="22" t="s">
        <v>259</v>
      </c>
      <c r="U49" s="22" t="s">
        <v>21</v>
      </c>
      <c r="V49" s="22" t="s">
        <v>259</v>
      </c>
      <c r="W49" s="22" t="s">
        <v>21</v>
      </c>
      <c r="X49" s="22" t="s">
        <v>259</v>
      </c>
      <c r="Y49" s="22" t="s">
        <v>21</v>
      </c>
      <c r="Z49" s="22" t="s">
        <v>21</v>
      </c>
      <c r="AA49" s="22" t="s">
        <v>21</v>
      </c>
      <c r="AB49" s="22" t="s">
        <v>259</v>
      </c>
      <c r="AC49" s="22" t="s">
        <v>21</v>
      </c>
      <c r="AD49" s="22" t="s">
        <v>21</v>
      </c>
      <c r="AE49" s="22" t="s">
        <v>21</v>
      </c>
      <c r="AF49" s="22" t="s">
        <v>259</v>
      </c>
      <c r="AG49" s="22" t="s">
        <v>259</v>
      </c>
    </row>
    <row r="50" spans="1:33" s="8" customFormat="1" ht="15" customHeight="1" x14ac:dyDescent="0.25">
      <c r="A50" s="24" t="s">
        <v>389</v>
      </c>
      <c r="B50" s="27" t="s">
        <v>368</v>
      </c>
      <c r="C50" s="22" t="s">
        <v>259</v>
      </c>
      <c r="D50" s="22" t="s">
        <v>259</v>
      </c>
      <c r="E50" s="22" t="s">
        <v>259</v>
      </c>
      <c r="F50" s="22" t="s">
        <v>259</v>
      </c>
      <c r="G50" s="22" t="s">
        <v>259</v>
      </c>
      <c r="H50" s="22" t="s">
        <v>259</v>
      </c>
      <c r="I50" s="22" t="s">
        <v>21</v>
      </c>
      <c r="J50" s="22" t="s">
        <v>259</v>
      </c>
      <c r="K50" s="22" t="s">
        <v>21</v>
      </c>
      <c r="L50" s="22" t="s">
        <v>259</v>
      </c>
      <c r="M50" s="22" t="s">
        <v>21</v>
      </c>
      <c r="N50" s="22" t="s">
        <v>259</v>
      </c>
      <c r="O50" s="22" t="s">
        <v>21</v>
      </c>
      <c r="P50" s="22" t="s">
        <v>259</v>
      </c>
      <c r="Q50" s="22" t="s">
        <v>21</v>
      </c>
      <c r="R50" s="22" t="s">
        <v>259</v>
      </c>
      <c r="S50" s="22" t="s">
        <v>21</v>
      </c>
      <c r="T50" s="22" t="s">
        <v>259</v>
      </c>
      <c r="U50" s="22" t="s">
        <v>21</v>
      </c>
      <c r="V50" s="22" t="s">
        <v>259</v>
      </c>
      <c r="W50" s="22" t="s">
        <v>21</v>
      </c>
      <c r="X50" s="22" t="s">
        <v>259</v>
      </c>
      <c r="Y50" s="22" t="s">
        <v>21</v>
      </c>
      <c r="Z50" s="22" t="s">
        <v>21</v>
      </c>
      <c r="AA50" s="22" t="s">
        <v>21</v>
      </c>
      <c r="AB50" s="22" t="s">
        <v>259</v>
      </c>
      <c r="AC50" s="22" t="s">
        <v>21</v>
      </c>
      <c r="AD50" s="22" t="s">
        <v>21</v>
      </c>
      <c r="AE50" s="22" t="s">
        <v>21</v>
      </c>
      <c r="AF50" s="22" t="s">
        <v>259</v>
      </c>
      <c r="AG50" s="22" t="s">
        <v>259</v>
      </c>
    </row>
    <row r="51" spans="1:33" s="8" customFormat="1" ht="29.1" customHeight="1" x14ac:dyDescent="0.25">
      <c r="A51" s="24" t="s">
        <v>390</v>
      </c>
      <c r="B51" s="27" t="s">
        <v>370</v>
      </c>
      <c r="C51" s="22" t="s">
        <v>259</v>
      </c>
      <c r="D51" s="22" t="s">
        <v>259</v>
      </c>
      <c r="E51" s="22" t="s">
        <v>259</v>
      </c>
      <c r="F51" s="22" t="s">
        <v>259</v>
      </c>
      <c r="G51" s="22" t="s">
        <v>259</v>
      </c>
      <c r="H51" s="22" t="s">
        <v>259</v>
      </c>
      <c r="I51" s="22" t="s">
        <v>21</v>
      </c>
      <c r="J51" s="22" t="s">
        <v>259</v>
      </c>
      <c r="K51" s="22" t="s">
        <v>21</v>
      </c>
      <c r="L51" s="22" t="s">
        <v>259</v>
      </c>
      <c r="M51" s="22" t="s">
        <v>21</v>
      </c>
      <c r="N51" s="22" t="s">
        <v>259</v>
      </c>
      <c r="O51" s="22" t="s">
        <v>21</v>
      </c>
      <c r="P51" s="22" t="s">
        <v>259</v>
      </c>
      <c r="Q51" s="22" t="s">
        <v>21</v>
      </c>
      <c r="R51" s="22" t="s">
        <v>259</v>
      </c>
      <c r="S51" s="22" t="s">
        <v>21</v>
      </c>
      <c r="T51" s="22" t="s">
        <v>259</v>
      </c>
      <c r="U51" s="22" t="s">
        <v>21</v>
      </c>
      <c r="V51" s="22" t="s">
        <v>259</v>
      </c>
      <c r="W51" s="22" t="s">
        <v>21</v>
      </c>
      <c r="X51" s="22" t="s">
        <v>259</v>
      </c>
      <c r="Y51" s="22" t="s">
        <v>21</v>
      </c>
      <c r="Z51" s="22" t="s">
        <v>21</v>
      </c>
      <c r="AA51" s="22" t="s">
        <v>21</v>
      </c>
      <c r="AB51" s="22" t="s">
        <v>259</v>
      </c>
      <c r="AC51" s="22" t="s">
        <v>21</v>
      </c>
      <c r="AD51" s="22" t="s">
        <v>21</v>
      </c>
      <c r="AE51" s="22" t="s">
        <v>21</v>
      </c>
      <c r="AF51" s="22" t="s">
        <v>259</v>
      </c>
      <c r="AG51" s="22" t="s">
        <v>259</v>
      </c>
    </row>
    <row r="52" spans="1:33" s="8" customFormat="1" ht="29.1" customHeight="1" x14ac:dyDescent="0.25">
      <c r="A52" s="24" t="s">
        <v>391</v>
      </c>
      <c r="B52" s="27" t="s">
        <v>372</v>
      </c>
      <c r="C52" s="22" t="s">
        <v>259</v>
      </c>
      <c r="D52" s="22" t="s">
        <v>259</v>
      </c>
      <c r="E52" s="22" t="s">
        <v>259</v>
      </c>
      <c r="F52" s="22" t="s">
        <v>259</v>
      </c>
      <c r="G52" s="22" t="s">
        <v>259</v>
      </c>
      <c r="H52" s="22" t="s">
        <v>259</v>
      </c>
      <c r="I52" s="22" t="s">
        <v>21</v>
      </c>
      <c r="J52" s="22" t="s">
        <v>259</v>
      </c>
      <c r="K52" s="22" t="s">
        <v>21</v>
      </c>
      <c r="L52" s="22" t="s">
        <v>259</v>
      </c>
      <c r="M52" s="22" t="s">
        <v>21</v>
      </c>
      <c r="N52" s="22" t="s">
        <v>259</v>
      </c>
      <c r="O52" s="22" t="s">
        <v>21</v>
      </c>
      <c r="P52" s="22" t="s">
        <v>259</v>
      </c>
      <c r="Q52" s="22" t="s">
        <v>21</v>
      </c>
      <c r="R52" s="22" t="s">
        <v>259</v>
      </c>
      <c r="S52" s="22" t="s">
        <v>21</v>
      </c>
      <c r="T52" s="22" t="s">
        <v>259</v>
      </c>
      <c r="U52" s="22" t="s">
        <v>21</v>
      </c>
      <c r="V52" s="22" t="s">
        <v>259</v>
      </c>
      <c r="W52" s="22" t="s">
        <v>21</v>
      </c>
      <c r="X52" s="22" t="s">
        <v>259</v>
      </c>
      <c r="Y52" s="22" t="s">
        <v>21</v>
      </c>
      <c r="Z52" s="22" t="s">
        <v>21</v>
      </c>
      <c r="AA52" s="22" t="s">
        <v>21</v>
      </c>
      <c r="AB52" s="22" t="s">
        <v>259</v>
      </c>
      <c r="AC52" s="22" t="s">
        <v>21</v>
      </c>
      <c r="AD52" s="22" t="s">
        <v>21</v>
      </c>
      <c r="AE52" s="22" t="s">
        <v>21</v>
      </c>
      <c r="AF52" s="22" t="s">
        <v>259</v>
      </c>
      <c r="AG52" s="22" t="s">
        <v>259</v>
      </c>
    </row>
    <row r="53" spans="1:33" s="8" customFormat="1" ht="15" customHeight="1" x14ac:dyDescent="0.25">
      <c r="A53" s="24" t="s">
        <v>392</v>
      </c>
      <c r="B53" s="27" t="s">
        <v>374</v>
      </c>
      <c r="C53" s="22" t="s">
        <v>259</v>
      </c>
      <c r="D53" s="22" t="s">
        <v>259</v>
      </c>
      <c r="E53" s="22" t="s">
        <v>259</v>
      </c>
      <c r="F53" s="22" t="s">
        <v>259</v>
      </c>
      <c r="G53" s="22" t="s">
        <v>259</v>
      </c>
      <c r="H53" s="22" t="s">
        <v>259</v>
      </c>
      <c r="I53" s="22" t="s">
        <v>21</v>
      </c>
      <c r="J53" s="22" t="s">
        <v>259</v>
      </c>
      <c r="K53" s="22" t="s">
        <v>21</v>
      </c>
      <c r="L53" s="22" t="s">
        <v>259</v>
      </c>
      <c r="M53" s="22" t="s">
        <v>21</v>
      </c>
      <c r="N53" s="22" t="s">
        <v>259</v>
      </c>
      <c r="O53" s="22" t="s">
        <v>21</v>
      </c>
      <c r="P53" s="22" t="s">
        <v>259</v>
      </c>
      <c r="Q53" s="22" t="s">
        <v>21</v>
      </c>
      <c r="R53" s="22" t="s">
        <v>259</v>
      </c>
      <c r="S53" s="22" t="s">
        <v>21</v>
      </c>
      <c r="T53" s="22" t="s">
        <v>259</v>
      </c>
      <c r="U53" s="22" t="s">
        <v>21</v>
      </c>
      <c r="V53" s="22" t="s">
        <v>259</v>
      </c>
      <c r="W53" s="22" t="s">
        <v>21</v>
      </c>
      <c r="X53" s="22" t="s">
        <v>259</v>
      </c>
      <c r="Y53" s="22" t="s">
        <v>21</v>
      </c>
      <c r="Z53" s="22" t="s">
        <v>21</v>
      </c>
      <c r="AA53" s="22" t="s">
        <v>21</v>
      </c>
      <c r="AB53" s="22" t="s">
        <v>259</v>
      </c>
      <c r="AC53" s="22" t="s">
        <v>21</v>
      </c>
      <c r="AD53" s="22" t="s">
        <v>21</v>
      </c>
      <c r="AE53" s="22" t="s">
        <v>21</v>
      </c>
      <c r="AF53" s="22" t="s">
        <v>259</v>
      </c>
      <c r="AG53" s="22" t="s">
        <v>259</v>
      </c>
    </row>
    <row r="54" spans="1:33" s="8" customFormat="1" ht="15" customHeight="1" x14ac:dyDescent="0.25">
      <c r="A54" s="24" t="s">
        <v>393</v>
      </c>
      <c r="B54" s="27" t="s">
        <v>376</v>
      </c>
      <c r="C54" s="22" t="s">
        <v>259</v>
      </c>
      <c r="D54" s="22" t="s">
        <v>259</v>
      </c>
      <c r="E54" s="22" t="s">
        <v>259</v>
      </c>
      <c r="F54" s="22" t="s">
        <v>259</v>
      </c>
      <c r="G54" s="22" t="s">
        <v>259</v>
      </c>
      <c r="H54" s="22" t="s">
        <v>259</v>
      </c>
      <c r="I54" s="22" t="s">
        <v>21</v>
      </c>
      <c r="J54" s="22" t="s">
        <v>259</v>
      </c>
      <c r="K54" s="22" t="s">
        <v>21</v>
      </c>
      <c r="L54" s="22" t="s">
        <v>259</v>
      </c>
      <c r="M54" s="22" t="s">
        <v>21</v>
      </c>
      <c r="N54" s="22" t="s">
        <v>259</v>
      </c>
      <c r="O54" s="22" t="s">
        <v>21</v>
      </c>
      <c r="P54" s="22" t="s">
        <v>259</v>
      </c>
      <c r="Q54" s="22" t="s">
        <v>21</v>
      </c>
      <c r="R54" s="22" t="s">
        <v>259</v>
      </c>
      <c r="S54" s="22" t="s">
        <v>21</v>
      </c>
      <c r="T54" s="22" t="s">
        <v>259</v>
      </c>
      <c r="U54" s="22" t="s">
        <v>21</v>
      </c>
      <c r="V54" s="22" t="s">
        <v>259</v>
      </c>
      <c r="W54" s="22" t="s">
        <v>21</v>
      </c>
      <c r="X54" s="22" t="s">
        <v>259</v>
      </c>
      <c r="Y54" s="22" t="s">
        <v>21</v>
      </c>
      <c r="Z54" s="22" t="s">
        <v>21</v>
      </c>
      <c r="AA54" s="22" t="s">
        <v>21</v>
      </c>
      <c r="AB54" s="22" t="s">
        <v>259</v>
      </c>
      <c r="AC54" s="22" t="s">
        <v>21</v>
      </c>
      <c r="AD54" s="22" t="s">
        <v>21</v>
      </c>
      <c r="AE54" s="22" t="s">
        <v>21</v>
      </c>
      <c r="AF54" s="22" t="s">
        <v>259</v>
      </c>
      <c r="AG54" s="22" t="s">
        <v>259</v>
      </c>
    </row>
    <row r="55" spans="1:33" s="8" customFormat="1" ht="15" customHeight="1" x14ac:dyDescent="0.25">
      <c r="A55" s="24" t="s">
        <v>394</v>
      </c>
      <c r="B55" s="27" t="s">
        <v>378</v>
      </c>
      <c r="C55" s="22" t="s">
        <v>395</v>
      </c>
      <c r="D55" s="22" t="s">
        <v>395</v>
      </c>
      <c r="E55" s="22" t="s">
        <v>259</v>
      </c>
      <c r="F55" s="22" t="s">
        <v>259</v>
      </c>
      <c r="G55" s="22" t="s">
        <v>259</v>
      </c>
      <c r="H55" s="22" t="s">
        <v>259</v>
      </c>
      <c r="I55" s="22" t="s">
        <v>21</v>
      </c>
      <c r="J55" s="22" t="s">
        <v>259</v>
      </c>
      <c r="K55" s="22" t="s">
        <v>21</v>
      </c>
      <c r="L55" s="22" t="s">
        <v>259</v>
      </c>
      <c r="M55" s="22" t="s">
        <v>21</v>
      </c>
      <c r="N55" s="22" t="s">
        <v>259</v>
      </c>
      <c r="O55" s="22" t="s">
        <v>21</v>
      </c>
      <c r="P55" s="22" t="s">
        <v>259</v>
      </c>
      <c r="Q55" s="22" t="s">
        <v>21</v>
      </c>
      <c r="R55" s="22" t="s">
        <v>259</v>
      </c>
      <c r="S55" s="22" t="s">
        <v>21</v>
      </c>
      <c r="T55" s="22" t="s">
        <v>259</v>
      </c>
      <c r="U55" s="22" t="s">
        <v>21</v>
      </c>
      <c r="V55" s="22" t="s">
        <v>259</v>
      </c>
      <c r="W55" s="22" t="s">
        <v>21</v>
      </c>
      <c r="X55" s="22" t="s">
        <v>259</v>
      </c>
      <c r="Y55" s="22" t="s">
        <v>21</v>
      </c>
      <c r="Z55" s="22" t="s">
        <v>21</v>
      </c>
      <c r="AA55" s="22" t="s">
        <v>21</v>
      </c>
      <c r="AB55" s="22" t="s">
        <v>259</v>
      </c>
      <c r="AC55" s="22" t="s">
        <v>21</v>
      </c>
      <c r="AD55" s="22" t="s">
        <v>21</v>
      </c>
      <c r="AE55" s="22" t="s">
        <v>21</v>
      </c>
      <c r="AF55" s="22" t="s">
        <v>259</v>
      </c>
      <c r="AG55" s="22" t="s">
        <v>259</v>
      </c>
    </row>
    <row r="56" spans="1:33" s="8" customFormat="1" ht="15" customHeight="1" x14ac:dyDescent="0.25">
      <c r="A56" s="24" t="s">
        <v>396</v>
      </c>
      <c r="B56" s="27" t="s">
        <v>380</v>
      </c>
      <c r="C56" s="22" t="s">
        <v>259</v>
      </c>
      <c r="D56" s="22" t="s">
        <v>259</v>
      </c>
      <c r="E56" s="22" t="s">
        <v>259</v>
      </c>
      <c r="F56" s="22" t="s">
        <v>259</v>
      </c>
      <c r="G56" s="22" t="s">
        <v>259</v>
      </c>
      <c r="H56" s="22" t="s">
        <v>259</v>
      </c>
      <c r="I56" s="22" t="s">
        <v>21</v>
      </c>
      <c r="J56" s="22" t="s">
        <v>259</v>
      </c>
      <c r="K56" s="22" t="s">
        <v>21</v>
      </c>
      <c r="L56" s="22" t="s">
        <v>259</v>
      </c>
      <c r="M56" s="22" t="s">
        <v>21</v>
      </c>
      <c r="N56" s="22" t="s">
        <v>259</v>
      </c>
      <c r="O56" s="22" t="s">
        <v>21</v>
      </c>
      <c r="P56" s="22" t="s">
        <v>259</v>
      </c>
      <c r="Q56" s="22" t="s">
        <v>21</v>
      </c>
      <c r="R56" s="22" t="s">
        <v>259</v>
      </c>
      <c r="S56" s="22" t="s">
        <v>21</v>
      </c>
      <c r="T56" s="22" t="s">
        <v>259</v>
      </c>
      <c r="U56" s="22" t="s">
        <v>21</v>
      </c>
      <c r="V56" s="22" t="s">
        <v>259</v>
      </c>
      <c r="W56" s="22" t="s">
        <v>21</v>
      </c>
      <c r="X56" s="22" t="s">
        <v>259</v>
      </c>
      <c r="Y56" s="22" t="s">
        <v>21</v>
      </c>
      <c r="Z56" s="22" t="s">
        <v>21</v>
      </c>
      <c r="AA56" s="22" t="s">
        <v>21</v>
      </c>
      <c r="AB56" s="22" t="s">
        <v>259</v>
      </c>
      <c r="AC56" s="22" t="s">
        <v>21</v>
      </c>
      <c r="AD56" s="22" t="s">
        <v>21</v>
      </c>
      <c r="AE56" s="22" t="s">
        <v>21</v>
      </c>
      <c r="AF56" s="22" t="s">
        <v>259</v>
      </c>
      <c r="AG56" s="22" t="s">
        <v>259</v>
      </c>
    </row>
    <row r="57" spans="1:33" s="8" customFormat="1" ht="15" customHeight="1" x14ac:dyDescent="0.25">
      <c r="A57" s="24" t="s">
        <v>397</v>
      </c>
      <c r="B57" s="27" t="s">
        <v>382</v>
      </c>
      <c r="C57" s="22" t="s">
        <v>259</v>
      </c>
      <c r="D57" s="22" t="s">
        <v>259</v>
      </c>
      <c r="E57" s="22" t="s">
        <v>259</v>
      </c>
      <c r="F57" s="22" t="s">
        <v>259</v>
      </c>
      <c r="G57" s="22" t="s">
        <v>259</v>
      </c>
      <c r="H57" s="22" t="s">
        <v>259</v>
      </c>
      <c r="I57" s="22" t="s">
        <v>21</v>
      </c>
      <c r="J57" s="22" t="s">
        <v>259</v>
      </c>
      <c r="K57" s="22" t="s">
        <v>21</v>
      </c>
      <c r="L57" s="22" t="s">
        <v>259</v>
      </c>
      <c r="M57" s="22" t="s">
        <v>21</v>
      </c>
      <c r="N57" s="22" t="s">
        <v>259</v>
      </c>
      <c r="O57" s="22" t="s">
        <v>21</v>
      </c>
      <c r="P57" s="22" t="s">
        <v>259</v>
      </c>
      <c r="Q57" s="22" t="s">
        <v>21</v>
      </c>
      <c r="R57" s="22" t="s">
        <v>259</v>
      </c>
      <c r="S57" s="22" t="s">
        <v>21</v>
      </c>
      <c r="T57" s="22" t="s">
        <v>259</v>
      </c>
      <c r="U57" s="22" t="s">
        <v>21</v>
      </c>
      <c r="V57" s="22" t="s">
        <v>259</v>
      </c>
      <c r="W57" s="22" t="s">
        <v>21</v>
      </c>
      <c r="X57" s="22" t="s">
        <v>259</v>
      </c>
      <c r="Y57" s="22" t="s">
        <v>21</v>
      </c>
      <c r="Z57" s="22" t="s">
        <v>21</v>
      </c>
      <c r="AA57" s="22" t="s">
        <v>21</v>
      </c>
      <c r="AB57" s="22" t="s">
        <v>259</v>
      </c>
      <c r="AC57" s="22" t="s">
        <v>21</v>
      </c>
      <c r="AD57" s="22" t="s">
        <v>21</v>
      </c>
      <c r="AE57" s="22" t="s">
        <v>21</v>
      </c>
      <c r="AF57" s="22" t="s">
        <v>259</v>
      </c>
      <c r="AG57" s="22" t="s">
        <v>259</v>
      </c>
    </row>
    <row r="58" spans="1:33" s="8" customFormat="1" ht="15" customHeight="1" x14ac:dyDescent="0.25">
      <c r="A58" s="24" t="s">
        <v>398</v>
      </c>
      <c r="B58" s="27" t="s">
        <v>384</v>
      </c>
      <c r="C58" s="22" t="s">
        <v>259</v>
      </c>
      <c r="D58" s="22" t="s">
        <v>259</v>
      </c>
      <c r="E58" s="22" t="s">
        <v>259</v>
      </c>
      <c r="F58" s="22" t="s">
        <v>259</v>
      </c>
      <c r="G58" s="22" t="s">
        <v>259</v>
      </c>
      <c r="H58" s="22" t="s">
        <v>259</v>
      </c>
      <c r="I58" s="22" t="s">
        <v>21</v>
      </c>
      <c r="J58" s="22" t="s">
        <v>259</v>
      </c>
      <c r="K58" s="22" t="s">
        <v>21</v>
      </c>
      <c r="L58" s="22" t="s">
        <v>259</v>
      </c>
      <c r="M58" s="22" t="s">
        <v>21</v>
      </c>
      <c r="N58" s="22" t="s">
        <v>259</v>
      </c>
      <c r="O58" s="22" t="s">
        <v>21</v>
      </c>
      <c r="P58" s="22" t="s">
        <v>259</v>
      </c>
      <c r="Q58" s="22" t="s">
        <v>21</v>
      </c>
      <c r="R58" s="22" t="s">
        <v>259</v>
      </c>
      <c r="S58" s="22" t="s">
        <v>21</v>
      </c>
      <c r="T58" s="22" t="s">
        <v>259</v>
      </c>
      <c r="U58" s="22" t="s">
        <v>21</v>
      </c>
      <c r="V58" s="22" t="s">
        <v>259</v>
      </c>
      <c r="W58" s="22" t="s">
        <v>21</v>
      </c>
      <c r="X58" s="22" t="s">
        <v>259</v>
      </c>
      <c r="Y58" s="22" t="s">
        <v>21</v>
      </c>
      <c r="Z58" s="22" t="s">
        <v>21</v>
      </c>
      <c r="AA58" s="22" t="s">
        <v>21</v>
      </c>
      <c r="AB58" s="22" t="s">
        <v>259</v>
      </c>
      <c r="AC58" s="22" t="s">
        <v>21</v>
      </c>
      <c r="AD58" s="22" t="s">
        <v>21</v>
      </c>
      <c r="AE58" s="22" t="s">
        <v>21</v>
      </c>
      <c r="AF58" s="22" t="s">
        <v>259</v>
      </c>
      <c r="AG58" s="22" t="s">
        <v>259</v>
      </c>
    </row>
    <row r="59" spans="1:33" ht="29.1" customHeight="1" x14ac:dyDescent="0.25">
      <c r="A59" s="24" t="s">
        <v>26</v>
      </c>
      <c r="B59" s="24" t="s">
        <v>399</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row>
    <row r="60" spans="1:33" ht="15" customHeight="1" x14ac:dyDescent="0.25">
      <c r="A60" s="24" t="s">
        <v>400</v>
      </c>
      <c r="B60" s="27" t="s">
        <v>401</v>
      </c>
      <c r="C60" s="22" t="s">
        <v>350</v>
      </c>
      <c r="D60" s="22" t="s">
        <v>350</v>
      </c>
      <c r="E60" s="22" t="s">
        <v>259</v>
      </c>
      <c r="F60" s="22" t="s">
        <v>259</v>
      </c>
      <c r="G60" s="22" t="s">
        <v>259</v>
      </c>
      <c r="H60" s="22" t="s">
        <v>259</v>
      </c>
      <c r="I60" s="22" t="s">
        <v>21</v>
      </c>
      <c r="J60" s="22" t="s">
        <v>259</v>
      </c>
      <c r="K60" s="22" t="s">
        <v>21</v>
      </c>
      <c r="L60" s="22" t="s">
        <v>259</v>
      </c>
      <c r="M60" s="22" t="s">
        <v>21</v>
      </c>
      <c r="N60" s="22" t="s">
        <v>259</v>
      </c>
      <c r="O60" s="22" t="s">
        <v>21</v>
      </c>
      <c r="P60" s="22" t="s">
        <v>259</v>
      </c>
      <c r="Q60" s="22" t="s">
        <v>21</v>
      </c>
      <c r="R60" s="22" t="s">
        <v>259</v>
      </c>
      <c r="S60" s="22" t="s">
        <v>21</v>
      </c>
      <c r="T60" s="22" t="s">
        <v>259</v>
      </c>
      <c r="U60" s="22" t="s">
        <v>21</v>
      </c>
      <c r="V60" s="22" t="s">
        <v>259</v>
      </c>
      <c r="W60" s="22" t="s">
        <v>21</v>
      </c>
      <c r="X60" s="22" t="s">
        <v>259</v>
      </c>
      <c r="Y60" s="22" t="s">
        <v>21</v>
      </c>
      <c r="Z60" s="22" t="s">
        <v>21</v>
      </c>
      <c r="AA60" s="22" t="s">
        <v>21</v>
      </c>
      <c r="AB60" s="22" t="s">
        <v>259</v>
      </c>
      <c r="AC60" s="22" t="s">
        <v>21</v>
      </c>
      <c r="AD60" s="22" t="s">
        <v>21</v>
      </c>
      <c r="AE60" s="22" t="s">
        <v>21</v>
      </c>
      <c r="AF60" s="22" t="s">
        <v>259</v>
      </c>
      <c r="AG60" s="22" t="s">
        <v>259</v>
      </c>
    </row>
    <row r="61" spans="1:33" s="8" customFormat="1" ht="15" customHeight="1" x14ac:dyDescent="0.25">
      <c r="A61" s="24" t="s">
        <v>402</v>
      </c>
      <c r="B61" s="27" t="s">
        <v>403</v>
      </c>
      <c r="C61" s="22" t="s">
        <v>259</v>
      </c>
      <c r="D61" s="22" t="s">
        <v>259</v>
      </c>
      <c r="E61" s="22" t="s">
        <v>259</v>
      </c>
      <c r="F61" s="22" t="s">
        <v>259</v>
      </c>
      <c r="G61" s="22" t="s">
        <v>259</v>
      </c>
      <c r="H61" s="22" t="s">
        <v>259</v>
      </c>
      <c r="I61" s="22" t="s">
        <v>21</v>
      </c>
      <c r="J61" s="22" t="s">
        <v>259</v>
      </c>
      <c r="K61" s="22" t="s">
        <v>21</v>
      </c>
      <c r="L61" s="22" t="s">
        <v>259</v>
      </c>
      <c r="M61" s="22" t="s">
        <v>21</v>
      </c>
      <c r="N61" s="22" t="s">
        <v>259</v>
      </c>
      <c r="O61" s="22" t="s">
        <v>21</v>
      </c>
      <c r="P61" s="22" t="s">
        <v>259</v>
      </c>
      <c r="Q61" s="22" t="s">
        <v>21</v>
      </c>
      <c r="R61" s="22" t="s">
        <v>259</v>
      </c>
      <c r="S61" s="22" t="s">
        <v>21</v>
      </c>
      <c r="T61" s="22" t="s">
        <v>259</v>
      </c>
      <c r="U61" s="22" t="s">
        <v>21</v>
      </c>
      <c r="V61" s="22" t="s">
        <v>259</v>
      </c>
      <c r="W61" s="22" t="s">
        <v>21</v>
      </c>
      <c r="X61" s="22" t="s">
        <v>259</v>
      </c>
      <c r="Y61" s="22" t="s">
        <v>21</v>
      </c>
      <c r="Z61" s="22" t="s">
        <v>259</v>
      </c>
      <c r="AA61" s="22" t="s">
        <v>21</v>
      </c>
      <c r="AB61" s="22" t="s">
        <v>259</v>
      </c>
      <c r="AC61" s="22" t="s">
        <v>21</v>
      </c>
      <c r="AD61" s="22" t="s">
        <v>259</v>
      </c>
      <c r="AE61" s="22" t="s">
        <v>21</v>
      </c>
      <c r="AF61" s="22" t="s">
        <v>259</v>
      </c>
      <c r="AG61" s="22" t="s">
        <v>259</v>
      </c>
    </row>
    <row r="62" spans="1:33" s="8" customFormat="1" ht="15" customHeight="1" x14ac:dyDescent="0.25">
      <c r="A62" s="24" t="s">
        <v>404</v>
      </c>
      <c r="B62" s="27" t="s">
        <v>405</v>
      </c>
      <c r="C62" s="22" t="s">
        <v>259</v>
      </c>
      <c r="D62" s="22" t="s">
        <v>259</v>
      </c>
      <c r="E62" s="22" t="s">
        <v>259</v>
      </c>
      <c r="F62" s="22" t="s">
        <v>259</v>
      </c>
      <c r="G62" s="22" t="s">
        <v>259</v>
      </c>
      <c r="H62" s="22" t="s">
        <v>259</v>
      </c>
      <c r="I62" s="22" t="s">
        <v>21</v>
      </c>
      <c r="J62" s="22" t="s">
        <v>259</v>
      </c>
      <c r="K62" s="22" t="s">
        <v>21</v>
      </c>
      <c r="L62" s="22" t="s">
        <v>259</v>
      </c>
      <c r="M62" s="22" t="s">
        <v>21</v>
      </c>
      <c r="N62" s="22" t="s">
        <v>259</v>
      </c>
      <c r="O62" s="22" t="s">
        <v>21</v>
      </c>
      <c r="P62" s="22" t="s">
        <v>259</v>
      </c>
      <c r="Q62" s="22" t="s">
        <v>21</v>
      </c>
      <c r="R62" s="22" t="s">
        <v>259</v>
      </c>
      <c r="S62" s="22" t="s">
        <v>21</v>
      </c>
      <c r="T62" s="22" t="s">
        <v>259</v>
      </c>
      <c r="U62" s="22" t="s">
        <v>21</v>
      </c>
      <c r="V62" s="22" t="s">
        <v>259</v>
      </c>
      <c r="W62" s="22" t="s">
        <v>21</v>
      </c>
      <c r="X62" s="22" t="s">
        <v>259</v>
      </c>
      <c r="Y62" s="22" t="s">
        <v>21</v>
      </c>
      <c r="Z62" s="22" t="s">
        <v>21</v>
      </c>
      <c r="AA62" s="22" t="s">
        <v>21</v>
      </c>
      <c r="AB62" s="22" t="s">
        <v>259</v>
      </c>
      <c r="AC62" s="22" t="s">
        <v>21</v>
      </c>
      <c r="AD62" s="22" t="s">
        <v>21</v>
      </c>
      <c r="AE62" s="22" t="s">
        <v>21</v>
      </c>
      <c r="AF62" s="22" t="s">
        <v>259</v>
      </c>
      <c r="AG62" s="22" t="s">
        <v>259</v>
      </c>
    </row>
    <row r="63" spans="1:33" s="8" customFormat="1" ht="15" customHeight="1" x14ac:dyDescent="0.25">
      <c r="A63" s="24" t="s">
        <v>406</v>
      </c>
      <c r="B63" s="27" t="s">
        <v>407</v>
      </c>
      <c r="C63" s="22" t="s">
        <v>259</v>
      </c>
      <c r="D63" s="22" t="s">
        <v>259</v>
      </c>
      <c r="E63" s="22" t="s">
        <v>259</v>
      </c>
      <c r="F63" s="22" t="s">
        <v>259</v>
      </c>
      <c r="G63" s="22" t="s">
        <v>259</v>
      </c>
      <c r="H63" s="22" t="s">
        <v>259</v>
      </c>
      <c r="I63" s="22" t="s">
        <v>21</v>
      </c>
      <c r="J63" s="22" t="s">
        <v>259</v>
      </c>
      <c r="K63" s="22" t="s">
        <v>21</v>
      </c>
      <c r="L63" s="22" t="s">
        <v>259</v>
      </c>
      <c r="M63" s="22" t="s">
        <v>21</v>
      </c>
      <c r="N63" s="22" t="s">
        <v>259</v>
      </c>
      <c r="O63" s="22" t="s">
        <v>21</v>
      </c>
      <c r="P63" s="22" t="s">
        <v>259</v>
      </c>
      <c r="Q63" s="22" t="s">
        <v>21</v>
      </c>
      <c r="R63" s="22" t="s">
        <v>259</v>
      </c>
      <c r="S63" s="22" t="s">
        <v>21</v>
      </c>
      <c r="T63" s="22" t="s">
        <v>259</v>
      </c>
      <c r="U63" s="22" t="s">
        <v>21</v>
      </c>
      <c r="V63" s="22" t="s">
        <v>259</v>
      </c>
      <c r="W63" s="22" t="s">
        <v>21</v>
      </c>
      <c r="X63" s="22" t="s">
        <v>259</v>
      </c>
      <c r="Y63" s="22" t="s">
        <v>21</v>
      </c>
      <c r="Z63" s="22" t="s">
        <v>21</v>
      </c>
      <c r="AA63" s="22" t="s">
        <v>21</v>
      </c>
      <c r="AB63" s="22" t="s">
        <v>259</v>
      </c>
      <c r="AC63" s="22" t="s">
        <v>21</v>
      </c>
      <c r="AD63" s="22" t="s">
        <v>21</v>
      </c>
      <c r="AE63" s="22" t="s">
        <v>21</v>
      </c>
      <c r="AF63" s="22" t="s">
        <v>259</v>
      </c>
      <c r="AG63" s="22" t="s">
        <v>259</v>
      </c>
    </row>
    <row r="64" spans="1:33" s="8" customFormat="1" ht="15" customHeight="1" x14ac:dyDescent="0.25">
      <c r="A64" s="24" t="s">
        <v>408</v>
      </c>
      <c r="B64" s="27" t="s">
        <v>409</v>
      </c>
      <c r="C64" s="22" t="s">
        <v>259</v>
      </c>
      <c r="D64" s="22" t="s">
        <v>259</v>
      </c>
      <c r="E64" s="22" t="s">
        <v>259</v>
      </c>
      <c r="F64" s="22" t="s">
        <v>259</v>
      </c>
      <c r="G64" s="22" t="s">
        <v>259</v>
      </c>
      <c r="H64" s="22" t="s">
        <v>259</v>
      </c>
      <c r="I64" s="22" t="s">
        <v>21</v>
      </c>
      <c r="J64" s="22" t="s">
        <v>259</v>
      </c>
      <c r="K64" s="22" t="s">
        <v>21</v>
      </c>
      <c r="L64" s="22" t="s">
        <v>259</v>
      </c>
      <c r="M64" s="22" t="s">
        <v>21</v>
      </c>
      <c r="N64" s="22" t="s">
        <v>259</v>
      </c>
      <c r="O64" s="22" t="s">
        <v>21</v>
      </c>
      <c r="P64" s="22" t="s">
        <v>259</v>
      </c>
      <c r="Q64" s="22" t="s">
        <v>21</v>
      </c>
      <c r="R64" s="22" t="s">
        <v>259</v>
      </c>
      <c r="S64" s="22" t="s">
        <v>21</v>
      </c>
      <c r="T64" s="22" t="s">
        <v>259</v>
      </c>
      <c r="U64" s="22" t="s">
        <v>21</v>
      </c>
      <c r="V64" s="22" t="s">
        <v>259</v>
      </c>
      <c r="W64" s="22" t="s">
        <v>21</v>
      </c>
      <c r="X64" s="22" t="s">
        <v>259</v>
      </c>
      <c r="Y64" s="22" t="s">
        <v>21</v>
      </c>
      <c r="Z64" s="22" t="s">
        <v>21</v>
      </c>
      <c r="AA64" s="22" t="s">
        <v>21</v>
      </c>
      <c r="AB64" s="22" t="s">
        <v>259</v>
      </c>
      <c r="AC64" s="22" t="s">
        <v>21</v>
      </c>
      <c r="AD64" s="22" t="s">
        <v>21</v>
      </c>
      <c r="AE64" s="22" t="s">
        <v>21</v>
      </c>
      <c r="AF64" s="22" t="s">
        <v>259</v>
      </c>
      <c r="AG64" s="22" t="s">
        <v>259</v>
      </c>
    </row>
    <row r="65" spans="1:33" s="8" customFormat="1" ht="15" customHeight="1" x14ac:dyDescent="0.25">
      <c r="A65" s="24" t="s">
        <v>410</v>
      </c>
      <c r="B65" s="27" t="s">
        <v>376</v>
      </c>
      <c r="C65" s="22" t="s">
        <v>259</v>
      </c>
      <c r="D65" s="22" t="s">
        <v>259</v>
      </c>
      <c r="E65" s="22" t="s">
        <v>259</v>
      </c>
      <c r="F65" s="22" t="s">
        <v>259</v>
      </c>
      <c r="G65" s="22" t="s">
        <v>259</v>
      </c>
      <c r="H65" s="22" t="s">
        <v>259</v>
      </c>
      <c r="I65" s="22" t="s">
        <v>21</v>
      </c>
      <c r="J65" s="22" t="s">
        <v>259</v>
      </c>
      <c r="K65" s="22" t="s">
        <v>21</v>
      </c>
      <c r="L65" s="22" t="s">
        <v>259</v>
      </c>
      <c r="M65" s="22" t="s">
        <v>21</v>
      </c>
      <c r="N65" s="22" t="s">
        <v>259</v>
      </c>
      <c r="O65" s="22" t="s">
        <v>21</v>
      </c>
      <c r="P65" s="22" t="s">
        <v>259</v>
      </c>
      <c r="Q65" s="22" t="s">
        <v>21</v>
      </c>
      <c r="R65" s="22" t="s">
        <v>259</v>
      </c>
      <c r="S65" s="22" t="s">
        <v>21</v>
      </c>
      <c r="T65" s="22" t="s">
        <v>259</v>
      </c>
      <c r="U65" s="22" t="s">
        <v>21</v>
      </c>
      <c r="V65" s="22" t="s">
        <v>259</v>
      </c>
      <c r="W65" s="22" t="s">
        <v>21</v>
      </c>
      <c r="X65" s="22" t="s">
        <v>259</v>
      </c>
      <c r="Y65" s="22" t="s">
        <v>21</v>
      </c>
      <c r="Z65" s="22" t="s">
        <v>21</v>
      </c>
      <c r="AA65" s="22" t="s">
        <v>21</v>
      </c>
      <c r="AB65" s="22" t="s">
        <v>259</v>
      </c>
      <c r="AC65" s="22" t="s">
        <v>21</v>
      </c>
      <c r="AD65" s="22" t="s">
        <v>21</v>
      </c>
      <c r="AE65" s="22" t="s">
        <v>21</v>
      </c>
      <c r="AF65" s="22" t="s">
        <v>259</v>
      </c>
      <c r="AG65" s="22" t="s">
        <v>259</v>
      </c>
    </row>
    <row r="66" spans="1:33" s="8" customFormat="1" ht="15" customHeight="1" x14ac:dyDescent="0.25">
      <c r="A66" s="24" t="s">
        <v>411</v>
      </c>
      <c r="B66" s="27" t="s">
        <v>378</v>
      </c>
      <c r="C66" s="22" t="s">
        <v>395</v>
      </c>
      <c r="D66" s="22" t="s">
        <v>395</v>
      </c>
      <c r="E66" s="22" t="s">
        <v>259</v>
      </c>
      <c r="F66" s="22" t="s">
        <v>259</v>
      </c>
      <c r="G66" s="22" t="s">
        <v>259</v>
      </c>
      <c r="H66" s="22" t="s">
        <v>259</v>
      </c>
      <c r="I66" s="22" t="s">
        <v>21</v>
      </c>
      <c r="J66" s="22" t="s">
        <v>259</v>
      </c>
      <c r="K66" s="22" t="s">
        <v>21</v>
      </c>
      <c r="L66" s="22" t="s">
        <v>259</v>
      </c>
      <c r="M66" s="22" t="s">
        <v>21</v>
      </c>
      <c r="N66" s="22" t="s">
        <v>259</v>
      </c>
      <c r="O66" s="22" t="s">
        <v>21</v>
      </c>
      <c r="P66" s="22" t="s">
        <v>259</v>
      </c>
      <c r="Q66" s="22" t="s">
        <v>21</v>
      </c>
      <c r="R66" s="22" t="s">
        <v>259</v>
      </c>
      <c r="S66" s="22" t="s">
        <v>21</v>
      </c>
      <c r="T66" s="22" t="s">
        <v>259</v>
      </c>
      <c r="U66" s="22" t="s">
        <v>21</v>
      </c>
      <c r="V66" s="22" t="s">
        <v>259</v>
      </c>
      <c r="W66" s="22" t="s">
        <v>21</v>
      </c>
      <c r="X66" s="22" t="s">
        <v>259</v>
      </c>
      <c r="Y66" s="22" t="s">
        <v>21</v>
      </c>
      <c r="Z66" s="22" t="s">
        <v>21</v>
      </c>
      <c r="AA66" s="22" t="s">
        <v>21</v>
      </c>
      <c r="AB66" s="22" t="s">
        <v>259</v>
      </c>
      <c r="AC66" s="22" t="s">
        <v>21</v>
      </c>
      <c r="AD66" s="22" t="s">
        <v>21</v>
      </c>
      <c r="AE66" s="22" t="s">
        <v>21</v>
      </c>
      <c r="AF66" s="22" t="s">
        <v>259</v>
      </c>
      <c r="AG66" s="22" t="s">
        <v>259</v>
      </c>
    </row>
    <row r="67" spans="1:33" s="8" customFormat="1" ht="15" customHeight="1" x14ac:dyDescent="0.25">
      <c r="A67" s="24" t="s">
        <v>412</v>
      </c>
      <c r="B67" s="27" t="s">
        <v>380</v>
      </c>
      <c r="C67" s="22" t="s">
        <v>259</v>
      </c>
      <c r="D67" s="22" t="s">
        <v>259</v>
      </c>
      <c r="E67" s="22" t="s">
        <v>259</v>
      </c>
      <c r="F67" s="22" t="s">
        <v>259</v>
      </c>
      <c r="G67" s="22" t="s">
        <v>259</v>
      </c>
      <c r="H67" s="22" t="s">
        <v>259</v>
      </c>
      <c r="I67" s="22" t="s">
        <v>21</v>
      </c>
      <c r="J67" s="22" t="s">
        <v>259</v>
      </c>
      <c r="K67" s="22" t="s">
        <v>21</v>
      </c>
      <c r="L67" s="22" t="s">
        <v>259</v>
      </c>
      <c r="M67" s="22" t="s">
        <v>21</v>
      </c>
      <c r="N67" s="22" t="s">
        <v>259</v>
      </c>
      <c r="O67" s="22" t="s">
        <v>21</v>
      </c>
      <c r="P67" s="22" t="s">
        <v>259</v>
      </c>
      <c r="Q67" s="22" t="s">
        <v>21</v>
      </c>
      <c r="R67" s="22" t="s">
        <v>259</v>
      </c>
      <c r="S67" s="22" t="s">
        <v>21</v>
      </c>
      <c r="T67" s="22" t="s">
        <v>259</v>
      </c>
      <c r="U67" s="22" t="s">
        <v>21</v>
      </c>
      <c r="V67" s="22" t="s">
        <v>259</v>
      </c>
      <c r="W67" s="22" t="s">
        <v>21</v>
      </c>
      <c r="X67" s="22" t="s">
        <v>259</v>
      </c>
      <c r="Y67" s="22" t="s">
        <v>21</v>
      </c>
      <c r="Z67" s="22" t="s">
        <v>21</v>
      </c>
      <c r="AA67" s="22" t="s">
        <v>21</v>
      </c>
      <c r="AB67" s="22" t="s">
        <v>259</v>
      </c>
      <c r="AC67" s="22" t="s">
        <v>21</v>
      </c>
      <c r="AD67" s="22" t="s">
        <v>21</v>
      </c>
      <c r="AE67" s="22" t="s">
        <v>21</v>
      </c>
      <c r="AF67" s="22" t="s">
        <v>259</v>
      </c>
      <c r="AG67" s="22" t="s">
        <v>259</v>
      </c>
    </row>
    <row r="68" spans="1:33" s="8" customFormat="1" ht="15" customHeight="1" x14ac:dyDescent="0.25">
      <c r="A68" s="24" t="s">
        <v>413</v>
      </c>
      <c r="B68" s="27" t="s">
        <v>382</v>
      </c>
      <c r="C68" s="22" t="s">
        <v>259</v>
      </c>
      <c r="D68" s="22" t="s">
        <v>259</v>
      </c>
      <c r="E68" s="22" t="s">
        <v>259</v>
      </c>
      <c r="F68" s="22" t="s">
        <v>259</v>
      </c>
      <c r="G68" s="22" t="s">
        <v>259</v>
      </c>
      <c r="H68" s="22" t="s">
        <v>259</v>
      </c>
      <c r="I68" s="22" t="s">
        <v>21</v>
      </c>
      <c r="J68" s="22" t="s">
        <v>259</v>
      </c>
      <c r="K68" s="22" t="s">
        <v>21</v>
      </c>
      <c r="L68" s="22" t="s">
        <v>259</v>
      </c>
      <c r="M68" s="22" t="s">
        <v>21</v>
      </c>
      <c r="N68" s="22" t="s">
        <v>259</v>
      </c>
      <c r="O68" s="22" t="s">
        <v>21</v>
      </c>
      <c r="P68" s="22" t="s">
        <v>259</v>
      </c>
      <c r="Q68" s="22" t="s">
        <v>21</v>
      </c>
      <c r="R68" s="22" t="s">
        <v>259</v>
      </c>
      <c r="S68" s="22" t="s">
        <v>21</v>
      </c>
      <c r="T68" s="22" t="s">
        <v>259</v>
      </c>
      <c r="U68" s="22" t="s">
        <v>21</v>
      </c>
      <c r="V68" s="22" t="s">
        <v>259</v>
      </c>
      <c r="W68" s="22" t="s">
        <v>21</v>
      </c>
      <c r="X68" s="22" t="s">
        <v>259</v>
      </c>
      <c r="Y68" s="22" t="s">
        <v>21</v>
      </c>
      <c r="Z68" s="22" t="s">
        <v>21</v>
      </c>
      <c r="AA68" s="22" t="s">
        <v>21</v>
      </c>
      <c r="AB68" s="22" t="s">
        <v>259</v>
      </c>
      <c r="AC68" s="22" t="s">
        <v>21</v>
      </c>
      <c r="AD68" s="22" t="s">
        <v>21</v>
      </c>
      <c r="AE68" s="22" t="s">
        <v>21</v>
      </c>
      <c r="AF68" s="22" t="s">
        <v>259</v>
      </c>
      <c r="AG68" s="22" t="s">
        <v>259</v>
      </c>
    </row>
    <row r="69" spans="1:33" s="8" customFormat="1" ht="15" customHeight="1" x14ac:dyDescent="0.25">
      <c r="A69" s="24" t="s">
        <v>414</v>
      </c>
      <c r="B69" s="27" t="s">
        <v>384</v>
      </c>
      <c r="C69" s="22" t="s">
        <v>259</v>
      </c>
      <c r="D69" s="22" t="s">
        <v>259</v>
      </c>
      <c r="E69" s="22" t="s">
        <v>259</v>
      </c>
      <c r="F69" s="22" t="s">
        <v>259</v>
      </c>
      <c r="G69" s="22" t="s">
        <v>259</v>
      </c>
      <c r="H69" s="22" t="s">
        <v>259</v>
      </c>
      <c r="I69" s="22" t="s">
        <v>21</v>
      </c>
      <c r="J69" s="22" t="s">
        <v>259</v>
      </c>
      <c r="K69" s="22" t="s">
        <v>21</v>
      </c>
      <c r="L69" s="22" t="s">
        <v>259</v>
      </c>
      <c r="M69" s="22" t="s">
        <v>21</v>
      </c>
      <c r="N69" s="22" t="s">
        <v>259</v>
      </c>
      <c r="O69" s="22" t="s">
        <v>21</v>
      </c>
      <c r="P69" s="22" t="s">
        <v>259</v>
      </c>
      <c r="Q69" s="22" t="s">
        <v>21</v>
      </c>
      <c r="R69" s="22" t="s">
        <v>259</v>
      </c>
      <c r="S69" s="22" t="s">
        <v>21</v>
      </c>
      <c r="T69" s="22" t="s">
        <v>259</v>
      </c>
      <c r="U69" s="22" t="s">
        <v>21</v>
      </c>
      <c r="V69" s="22" t="s">
        <v>259</v>
      </c>
      <c r="W69" s="22" t="s">
        <v>21</v>
      </c>
      <c r="X69" s="22" t="s">
        <v>259</v>
      </c>
      <c r="Y69" s="22" t="s">
        <v>21</v>
      </c>
      <c r="Z69" s="22" t="s">
        <v>21</v>
      </c>
      <c r="AA69" s="22" t="s">
        <v>21</v>
      </c>
      <c r="AB69" s="22" t="s">
        <v>259</v>
      </c>
      <c r="AC69" s="22" t="s">
        <v>21</v>
      </c>
      <c r="AD69" s="22" t="s">
        <v>21</v>
      </c>
      <c r="AE69" s="22" t="s">
        <v>21</v>
      </c>
      <c r="AF69" s="22" t="s">
        <v>259</v>
      </c>
      <c r="AG69" s="22" t="s">
        <v>259</v>
      </c>
    </row>
    <row r="70" spans="1:33" s="8" customFormat="1" ht="44.1" customHeight="1" x14ac:dyDescent="0.25">
      <c r="A70" s="24" t="s">
        <v>28</v>
      </c>
      <c r="B70" s="27" t="s">
        <v>415</v>
      </c>
      <c r="C70" s="22" t="s">
        <v>259</v>
      </c>
      <c r="D70" s="22" t="s">
        <v>259</v>
      </c>
      <c r="E70" s="22" t="s">
        <v>259</v>
      </c>
      <c r="F70" s="22" t="s">
        <v>259</v>
      </c>
      <c r="G70" s="22" t="s">
        <v>259</v>
      </c>
      <c r="H70" s="22" t="s">
        <v>259</v>
      </c>
      <c r="I70" s="22" t="s">
        <v>21</v>
      </c>
      <c r="J70" s="22" t="s">
        <v>259</v>
      </c>
      <c r="K70" s="22" t="s">
        <v>21</v>
      </c>
      <c r="L70" s="22" t="s">
        <v>259</v>
      </c>
      <c r="M70" s="22" t="s">
        <v>21</v>
      </c>
      <c r="N70" s="22" t="s">
        <v>259</v>
      </c>
      <c r="O70" s="22" t="s">
        <v>21</v>
      </c>
      <c r="P70" s="22" t="s">
        <v>259</v>
      </c>
      <c r="Q70" s="22" t="s">
        <v>21</v>
      </c>
      <c r="R70" s="22" t="s">
        <v>259</v>
      </c>
      <c r="S70" s="22" t="s">
        <v>21</v>
      </c>
      <c r="T70" s="22" t="s">
        <v>259</v>
      </c>
      <c r="U70" s="22" t="s">
        <v>21</v>
      </c>
      <c r="V70" s="22" t="s">
        <v>259</v>
      </c>
      <c r="W70" s="22" t="s">
        <v>21</v>
      </c>
      <c r="X70" s="22" t="s">
        <v>259</v>
      </c>
      <c r="Y70" s="22" t="s">
        <v>21</v>
      </c>
      <c r="Z70" s="22" t="s">
        <v>259</v>
      </c>
      <c r="AA70" s="22" t="s">
        <v>21</v>
      </c>
      <c r="AB70" s="22" t="s">
        <v>259</v>
      </c>
      <c r="AC70" s="22" t="s">
        <v>21</v>
      </c>
      <c r="AD70" s="22" t="s">
        <v>259</v>
      </c>
      <c r="AE70" s="22" t="s">
        <v>21</v>
      </c>
      <c r="AF70" s="22" t="s">
        <v>259</v>
      </c>
      <c r="AG70" s="22" t="s">
        <v>259</v>
      </c>
    </row>
    <row r="71" spans="1:33" s="8" customFormat="1" ht="15" customHeight="1" x14ac:dyDescent="0.25">
      <c r="A71" s="24" t="s">
        <v>31</v>
      </c>
      <c r="B71" s="24" t="s">
        <v>416</v>
      </c>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row>
    <row r="72" spans="1:33" s="8" customFormat="1" ht="15" customHeight="1" x14ac:dyDescent="0.25">
      <c r="A72" s="24" t="s">
        <v>417</v>
      </c>
      <c r="B72" s="27" t="s">
        <v>387</v>
      </c>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row>
    <row r="73" spans="1:33" s="8" customFormat="1" ht="29.1" customHeight="1" x14ac:dyDescent="0.25">
      <c r="A73" s="24" t="s">
        <v>418</v>
      </c>
      <c r="B73" s="27" t="s">
        <v>366</v>
      </c>
      <c r="C73" s="22" t="s">
        <v>259</v>
      </c>
      <c r="D73" s="22" t="s">
        <v>259</v>
      </c>
      <c r="E73" s="22" t="s">
        <v>259</v>
      </c>
      <c r="F73" s="22" t="s">
        <v>259</v>
      </c>
      <c r="G73" s="22" t="s">
        <v>259</v>
      </c>
      <c r="H73" s="22" t="s">
        <v>259</v>
      </c>
      <c r="I73" s="22" t="s">
        <v>21</v>
      </c>
      <c r="J73" s="22" t="s">
        <v>259</v>
      </c>
      <c r="K73" s="22" t="s">
        <v>21</v>
      </c>
      <c r="L73" s="22" t="s">
        <v>259</v>
      </c>
      <c r="M73" s="22" t="s">
        <v>21</v>
      </c>
      <c r="N73" s="22" t="s">
        <v>259</v>
      </c>
      <c r="O73" s="22" t="s">
        <v>21</v>
      </c>
      <c r="P73" s="22" t="s">
        <v>259</v>
      </c>
      <c r="Q73" s="22" t="s">
        <v>21</v>
      </c>
      <c r="R73" s="22" t="s">
        <v>259</v>
      </c>
      <c r="S73" s="22" t="s">
        <v>21</v>
      </c>
      <c r="T73" s="22" t="s">
        <v>259</v>
      </c>
      <c r="U73" s="22" t="s">
        <v>21</v>
      </c>
      <c r="V73" s="22" t="s">
        <v>259</v>
      </c>
      <c r="W73" s="22" t="s">
        <v>21</v>
      </c>
      <c r="X73" s="22" t="s">
        <v>259</v>
      </c>
      <c r="Y73" s="22" t="s">
        <v>21</v>
      </c>
      <c r="Z73" s="22" t="s">
        <v>21</v>
      </c>
      <c r="AA73" s="22" t="s">
        <v>21</v>
      </c>
      <c r="AB73" s="22" t="s">
        <v>259</v>
      </c>
      <c r="AC73" s="22" t="s">
        <v>21</v>
      </c>
      <c r="AD73" s="22" t="s">
        <v>21</v>
      </c>
      <c r="AE73" s="22" t="s">
        <v>21</v>
      </c>
      <c r="AF73" s="22" t="s">
        <v>259</v>
      </c>
      <c r="AG73" s="22" t="s">
        <v>259</v>
      </c>
    </row>
    <row r="74" spans="1:33" s="8" customFormat="1" ht="15" customHeight="1" x14ac:dyDescent="0.25">
      <c r="A74" s="24" t="s">
        <v>419</v>
      </c>
      <c r="B74" s="27" t="s">
        <v>368</v>
      </c>
      <c r="C74" s="22" t="s">
        <v>259</v>
      </c>
      <c r="D74" s="22" t="s">
        <v>259</v>
      </c>
      <c r="E74" s="22" t="s">
        <v>259</v>
      </c>
      <c r="F74" s="22" t="s">
        <v>259</v>
      </c>
      <c r="G74" s="22" t="s">
        <v>259</v>
      </c>
      <c r="H74" s="22" t="s">
        <v>259</v>
      </c>
      <c r="I74" s="22" t="s">
        <v>21</v>
      </c>
      <c r="J74" s="22" t="s">
        <v>259</v>
      </c>
      <c r="K74" s="22" t="s">
        <v>21</v>
      </c>
      <c r="L74" s="22" t="s">
        <v>259</v>
      </c>
      <c r="M74" s="22" t="s">
        <v>21</v>
      </c>
      <c r="N74" s="22" t="s">
        <v>259</v>
      </c>
      <c r="O74" s="22" t="s">
        <v>21</v>
      </c>
      <c r="P74" s="22" t="s">
        <v>259</v>
      </c>
      <c r="Q74" s="22" t="s">
        <v>21</v>
      </c>
      <c r="R74" s="22" t="s">
        <v>259</v>
      </c>
      <c r="S74" s="22" t="s">
        <v>21</v>
      </c>
      <c r="T74" s="22" t="s">
        <v>259</v>
      </c>
      <c r="U74" s="22" t="s">
        <v>21</v>
      </c>
      <c r="V74" s="22" t="s">
        <v>259</v>
      </c>
      <c r="W74" s="22" t="s">
        <v>21</v>
      </c>
      <c r="X74" s="22" t="s">
        <v>259</v>
      </c>
      <c r="Y74" s="22" t="s">
        <v>21</v>
      </c>
      <c r="Z74" s="22" t="s">
        <v>21</v>
      </c>
      <c r="AA74" s="22" t="s">
        <v>21</v>
      </c>
      <c r="AB74" s="22" t="s">
        <v>259</v>
      </c>
      <c r="AC74" s="22" t="s">
        <v>21</v>
      </c>
      <c r="AD74" s="22" t="s">
        <v>21</v>
      </c>
      <c r="AE74" s="22" t="s">
        <v>21</v>
      </c>
      <c r="AF74" s="22" t="s">
        <v>259</v>
      </c>
      <c r="AG74" s="22" t="s">
        <v>259</v>
      </c>
    </row>
    <row r="75" spans="1:33" s="8" customFormat="1" ht="15" customHeight="1" x14ac:dyDescent="0.25">
      <c r="A75" s="24" t="s">
        <v>420</v>
      </c>
      <c r="B75" s="27" t="s">
        <v>421</v>
      </c>
      <c r="C75" s="22" t="s">
        <v>259</v>
      </c>
      <c r="D75" s="22" t="s">
        <v>259</v>
      </c>
      <c r="E75" s="22" t="s">
        <v>259</v>
      </c>
      <c r="F75" s="22" t="s">
        <v>259</v>
      </c>
      <c r="G75" s="22" t="s">
        <v>259</v>
      </c>
      <c r="H75" s="22" t="s">
        <v>259</v>
      </c>
      <c r="I75" s="22" t="s">
        <v>21</v>
      </c>
      <c r="J75" s="22" t="s">
        <v>259</v>
      </c>
      <c r="K75" s="22" t="s">
        <v>21</v>
      </c>
      <c r="L75" s="22" t="s">
        <v>259</v>
      </c>
      <c r="M75" s="22" t="s">
        <v>21</v>
      </c>
      <c r="N75" s="22" t="s">
        <v>259</v>
      </c>
      <c r="O75" s="22" t="s">
        <v>21</v>
      </c>
      <c r="P75" s="22" t="s">
        <v>259</v>
      </c>
      <c r="Q75" s="22" t="s">
        <v>21</v>
      </c>
      <c r="R75" s="22" t="s">
        <v>259</v>
      </c>
      <c r="S75" s="22" t="s">
        <v>21</v>
      </c>
      <c r="T75" s="22" t="s">
        <v>259</v>
      </c>
      <c r="U75" s="22" t="s">
        <v>21</v>
      </c>
      <c r="V75" s="22" t="s">
        <v>259</v>
      </c>
      <c r="W75" s="22" t="s">
        <v>21</v>
      </c>
      <c r="X75" s="22" t="s">
        <v>259</v>
      </c>
      <c r="Y75" s="22" t="s">
        <v>21</v>
      </c>
      <c r="Z75" s="22" t="s">
        <v>21</v>
      </c>
      <c r="AA75" s="22" t="s">
        <v>21</v>
      </c>
      <c r="AB75" s="22" t="s">
        <v>259</v>
      </c>
      <c r="AC75" s="22" t="s">
        <v>21</v>
      </c>
      <c r="AD75" s="22" t="s">
        <v>21</v>
      </c>
      <c r="AE75" s="22" t="s">
        <v>21</v>
      </c>
      <c r="AF75" s="22" t="s">
        <v>259</v>
      </c>
      <c r="AG75" s="22" t="s">
        <v>259</v>
      </c>
    </row>
    <row r="76" spans="1:33" s="8" customFormat="1" ht="15" customHeight="1" x14ac:dyDescent="0.25">
      <c r="A76" s="24" t="s">
        <v>422</v>
      </c>
      <c r="B76" s="27" t="s">
        <v>376</v>
      </c>
      <c r="C76" s="22" t="s">
        <v>259</v>
      </c>
      <c r="D76" s="22" t="s">
        <v>259</v>
      </c>
      <c r="E76" s="22" t="s">
        <v>259</v>
      </c>
      <c r="F76" s="22" t="s">
        <v>259</v>
      </c>
      <c r="G76" s="22" t="s">
        <v>259</v>
      </c>
      <c r="H76" s="22" t="s">
        <v>259</v>
      </c>
      <c r="I76" s="22" t="s">
        <v>21</v>
      </c>
      <c r="J76" s="22" t="s">
        <v>259</v>
      </c>
      <c r="K76" s="22" t="s">
        <v>21</v>
      </c>
      <c r="L76" s="22" t="s">
        <v>259</v>
      </c>
      <c r="M76" s="22" t="s">
        <v>21</v>
      </c>
      <c r="N76" s="22" t="s">
        <v>259</v>
      </c>
      <c r="O76" s="22" t="s">
        <v>21</v>
      </c>
      <c r="P76" s="22" t="s">
        <v>259</v>
      </c>
      <c r="Q76" s="22" t="s">
        <v>21</v>
      </c>
      <c r="R76" s="22" t="s">
        <v>259</v>
      </c>
      <c r="S76" s="22" t="s">
        <v>21</v>
      </c>
      <c r="T76" s="22" t="s">
        <v>259</v>
      </c>
      <c r="U76" s="22" t="s">
        <v>21</v>
      </c>
      <c r="V76" s="22" t="s">
        <v>259</v>
      </c>
      <c r="W76" s="22" t="s">
        <v>21</v>
      </c>
      <c r="X76" s="22" t="s">
        <v>259</v>
      </c>
      <c r="Y76" s="22" t="s">
        <v>21</v>
      </c>
      <c r="Z76" s="22" t="s">
        <v>21</v>
      </c>
      <c r="AA76" s="22" t="s">
        <v>21</v>
      </c>
      <c r="AB76" s="22" t="s">
        <v>259</v>
      </c>
      <c r="AC76" s="22" t="s">
        <v>21</v>
      </c>
      <c r="AD76" s="22" t="s">
        <v>21</v>
      </c>
      <c r="AE76" s="22" t="s">
        <v>21</v>
      </c>
      <c r="AF76" s="22" t="s">
        <v>259</v>
      </c>
      <c r="AG76" s="22" t="s">
        <v>259</v>
      </c>
    </row>
    <row r="77" spans="1:33" s="8" customFormat="1" ht="15" customHeight="1" x14ac:dyDescent="0.25">
      <c r="A77" s="24" t="s">
        <v>423</v>
      </c>
      <c r="B77" s="27" t="s">
        <v>378</v>
      </c>
      <c r="C77" s="22" t="s">
        <v>259</v>
      </c>
      <c r="D77" s="22" t="s">
        <v>259</v>
      </c>
      <c r="E77" s="22" t="s">
        <v>259</v>
      </c>
      <c r="F77" s="22" t="s">
        <v>259</v>
      </c>
      <c r="G77" s="22" t="s">
        <v>259</v>
      </c>
      <c r="H77" s="22" t="s">
        <v>259</v>
      </c>
      <c r="I77" s="22" t="s">
        <v>21</v>
      </c>
      <c r="J77" s="22" t="s">
        <v>259</v>
      </c>
      <c r="K77" s="22" t="s">
        <v>21</v>
      </c>
      <c r="L77" s="22" t="s">
        <v>259</v>
      </c>
      <c r="M77" s="22" t="s">
        <v>21</v>
      </c>
      <c r="N77" s="22" t="s">
        <v>259</v>
      </c>
      <c r="O77" s="22" t="s">
        <v>21</v>
      </c>
      <c r="P77" s="22" t="s">
        <v>259</v>
      </c>
      <c r="Q77" s="22" t="s">
        <v>21</v>
      </c>
      <c r="R77" s="22" t="s">
        <v>259</v>
      </c>
      <c r="S77" s="22" t="s">
        <v>21</v>
      </c>
      <c r="T77" s="22" t="s">
        <v>259</v>
      </c>
      <c r="U77" s="22" t="s">
        <v>21</v>
      </c>
      <c r="V77" s="22" t="s">
        <v>259</v>
      </c>
      <c r="W77" s="22" t="s">
        <v>21</v>
      </c>
      <c r="X77" s="22" t="s">
        <v>259</v>
      </c>
      <c r="Y77" s="22" t="s">
        <v>21</v>
      </c>
      <c r="Z77" s="22" t="s">
        <v>21</v>
      </c>
      <c r="AA77" s="22" t="s">
        <v>21</v>
      </c>
      <c r="AB77" s="22" t="s">
        <v>259</v>
      </c>
      <c r="AC77" s="22" t="s">
        <v>21</v>
      </c>
      <c r="AD77" s="22" t="s">
        <v>21</v>
      </c>
      <c r="AE77" s="22" t="s">
        <v>21</v>
      </c>
      <c r="AF77" s="22" t="s">
        <v>259</v>
      </c>
      <c r="AG77" s="22" t="s">
        <v>259</v>
      </c>
    </row>
    <row r="78" spans="1:33" s="8" customFormat="1" ht="15" customHeight="1" x14ac:dyDescent="0.25">
      <c r="A78" s="24" t="s">
        <v>424</v>
      </c>
      <c r="B78" s="27" t="s">
        <v>380</v>
      </c>
      <c r="C78" s="22" t="s">
        <v>259</v>
      </c>
      <c r="D78" s="22" t="s">
        <v>259</v>
      </c>
      <c r="E78" s="22" t="s">
        <v>259</v>
      </c>
      <c r="F78" s="22" t="s">
        <v>259</v>
      </c>
      <c r="G78" s="22" t="s">
        <v>259</v>
      </c>
      <c r="H78" s="22" t="s">
        <v>259</v>
      </c>
      <c r="I78" s="22" t="s">
        <v>21</v>
      </c>
      <c r="J78" s="22" t="s">
        <v>259</v>
      </c>
      <c r="K78" s="22" t="s">
        <v>21</v>
      </c>
      <c r="L78" s="22" t="s">
        <v>259</v>
      </c>
      <c r="M78" s="22" t="s">
        <v>21</v>
      </c>
      <c r="N78" s="22" t="s">
        <v>259</v>
      </c>
      <c r="O78" s="22" t="s">
        <v>21</v>
      </c>
      <c r="P78" s="22" t="s">
        <v>259</v>
      </c>
      <c r="Q78" s="22" t="s">
        <v>21</v>
      </c>
      <c r="R78" s="22" t="s">
        <v>259</v>
      </c>
      <c r="S78" s="22" t="s">
        <v>21</v>
      </c>
      <c r="T78" s="22" t="s">
        <v>259</v>
      </c>
      <c r="U78" s="22" t="s">
        <v>21</v>
      </c>
      <c r="V78" s="22" t="s">
        <v>259</v>
      </c>
      <c r="W78" s="22" t="s">
        <v>21</v>
      </c>
      <c r="X78" s="22" t="s">
        <v>259</v>
      </c>
      <c r="Y78" s="22" t="s">
        <v>21</v>
      </c>
      <c r="Z78" s="22" t="s">
        <v>21</v>
      </c>
      <c r="AA78" s="22" t="s">
        <v>21</v>
      </c>
      <c r="AB78" s="22" t="s">
        <v>259</v>
      </c>
      <c r="AC78" s="22" t="s">
        <v>21</v>
      </c>
      <c r="AD78" s="22" t="s">
        <v>21</v>
      </c>
      <c r="AE78" s="22" t="s">
        <v>21</v>
      </c>
      <c r="AF78" s="22" t="s">
        <v>259</v>
      </c>
      <c r="AG78" s="22" t="s">
        <v>259</v>
      </c>
    </row>
    <row r="79" spans="1:33" s="8" customFormat="1" ht="15" customHeight="1" x14ac:dyDescent="0.25">
      <c r="A79" s="24" t="s">
        <v>425</v>
      </c>
      <c r="B79" s="27" t="s">
        <v>382</v>
      </c>
      <c r="C79" s="22" t="s">
        <v>259</v>
      </c>
      <c r="D79" s="22" t="s">
        <v>259</v>
      </c>
      <c r="E79" s="22" t="s">
        <v>259</v>
      </c>
      <c r="F79" s="22" t="s">
        <v>259</v>
      </c>
      <c r="G79" s="22" t="s">
        <v>259</v>
      </c>
      <c r="H79" s="22" t="s">
        <v>259</v>
      </c>
      <c r="I79" s="22" t="s">
        <v>21</v>
      </c>
      <c r="J79" s="22" t="s">
        <v>259</v>
      </c>
      <c r="K79" s="22" t="s">
        <v>21</v>
      </c>
      <c r="L79" s="22" t="s">
        <v>259</v>
      </c>
      <c r="M79" s="22" t="s">
        <v>21</v>
      </c>
      <c r="N79" s="22" t="s">
        <v>259</v>
      </c>
      <c r="O79" s="22" t="s">
        <v>21</v>
      </c>
      <c r="P79" s="22" t="s">
        <v>259</v>
      </c>
      <c r="Q79" s="22" t="s">
        <v>21</v>
      </c>
      <c r="R79" s="22" t="s">
        <v>259</v>
      </c>
      <c r="S79" s="22" t="s">
        <v>21</v>
      </c>
      <c r="T79" s="22" t="s">
        <v>259</v>
      </c>
      <c r="U79" s="22" t="s">
        <v>21</v>
      </c>
      <c r="V79" s="22" t="s">
        <v>259</v>
      </c>
      <c r="W79" s="22" t="s">
        <v>21</v>
      </c>
      <c r="X79" s="22" t="s">
        <v>259</v>
      </c>
      <c r="Y79" s="22" t="s">
        <v>21</v>
      </c>
      <c r="Z79" s="22" t="s">
        <v>21</v>
      </c>
      <c r="AA79" s="22" t="s">
        <v>21</v>
      </c>
      <c r="AB79" s="22" t="s">
        <v>259</v>
      </c>
      <c r="AC79" s="22" t="s">
        <v>21</v>
      </c>
      <c r="AD79" s="22" t="s">
        <v>21</v>
      </c>
      <c r="AE79" s="22" t="s">
        <v>21</v>
      </c>
      <c r="AF79" s="22" t="s">
        <v>259</v>
      </c>
      <c r="AG79" s="22" t="s">
        <v>259</v>
      </c>
    </row>
    <row r="80" spans="1:33" s="8" customFormat="1" ht="15" customHeight="1" x14ac:dyDescent="0.25">
      <c r="A80" s="24" t="s">
        <v>426</v>
      </c>
      <c r="B80" s="27" t="s">
        <v>384</v>
      </c>
      <c r="C80" s="22" t="s">
        <v>259</v>
      </c>
      <c r="D80" s="22" t="s">
        <v>259</v>
      </c>
      <c r="E80" s="22" t="s">
        <v>259</v>
      </c>
      <c r="F80" s="22" t="s">
        <v>259</v>
      </c>
      <c r="G80" s="22" t="s">
        <v>259</v>
      </c>
      <c r="H80" s="22" t="s">
        <v>259</v>
      </c>
      <c r="I80" s="22" t="s">
        <v>21</v>
      </c>
      <c r="J80" s="22" t="s">
        <v>259</v>
      </c>
      <c r="K80" s="22" t="s">
        <v>21</v>
      </c>
      <c r="L80" s="22" t="s">
        <v>259</v>
      </c>
      <c r="M80" s="22" t="s">
        <v>21</v>
      </c>
      <c r="N80" s="22" t="s">
        <v>259</v>
      </c>
      <c r="O80" s="22" t="s">
        <v>21</v>
      </c>
      <c r="P80" s="22" t="s">
        <v>259</v>
      </c>
      <c r="Q80" s="22" t="s">
        <v>21</v>
      </c>
      <c r="R80" s="22" t="s">
        <v>259</v>
      </c>
      <c r="S80" s="22" t="s">
        <v>21</v>
      </c>
      <c r="T80" s="22" t="s">
        <v>259</v>
      </c>
      <c r="U80" s="22" t="s">
        <v>21</v>
      </c>
      <c r="V80" s="22" t="s">
        <v>259</v>
      </c>
      <c r="W80" s="22" t="s">
        <v>21</v>
      </c>
      <c r="X80" s="22" t="s">
        <v>259</v>
      </c>
      <c r="Y80" s="22" t="s">
        <v>21</v>
      </c>
      <c r="Z80" s="22" t="s">
        <v>21</v>
      </c>
      <c r="AA80" s="22" t="s">
        <v>21</v>
      </c>
      <c r="AB80" s="22" t="s">
        <v>259</v>
      </c>
      <c r="AC80" s="22" t="s">
        <v>21</v>
      </c>
      <c r="AD80" s="22" t="s">
        <v>21</v>
      </c>
      <c r="AE80" s="22" t="s">
        <v>21</v>
      </c>
      <c r="AF80" s="22" t="s">
        <v>259</v>
      </c>
      <c r="AG80" s="22" t="s">
        <v>259</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AF25" zoomScale="70" zoomScaleNormal="70" workbookViewId="0">
      <selection activeCell="AH43" sqref="AH43"/>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17" t="s">
        <v>0</v>
      </c>
    </row>
    <row r="2" spans="1:52" ht="15.75" x14ac:dyDescent="0.25">
      <c r="C2" s="1" t="s">
        <v>187</v>
      </c>
      <c r="AZ2" s="17" t="s">
        <v>1</v>
      </c>
    </row>
    <row r="3" spans="1:52" ht="15.75" x14ac:dyDescent="0.25">
      <c r="C3" s="1" t="s">
        <v>187</v>
      </c>
      <c r="AZ3" s="17" t="s">
        <v>2</v>
      </c>
    </row>
    <row r="5" spans="1:52" ht="15.75" x14ac:dyDescent="0.25">
      <c r="A5" s="35" t="s">
        <v>3</v>
      </c>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row>
    <row r="7" spans="1:52" ht="18.75" x14ac:dyDescent="0.3">
      <c r="A7" s="36" t="s">
        <v>4</v>
      </c>
      <c r="B7" s="36"/>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row>
    <row r="9" spans="1:52" ht="15.75" x14ac:dyDescent="0.25">
      <c r="A9" s="35" t="s">
        <v>5</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row>
    <row r="10" spans="1:52" ht="15.75" x14ac:dyDescent="0.25">
      <c r="A10" s="33" t="s">
        <v>6</v>
      </c>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row>
    <row r="12" spans="1:52" ht="15.75" x14ac:dyDescent="0.25">
      <c r="A12" s="35" t="s">
        <v>7</v>
      </c>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row>
    <row r="13" spans="1:52" ht="15.75" x14ac:dyDescent="0.25">
      <c r="A13" s="33" t="s">
        <v>8</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row>
    <row r="15" spans="1:52" ht="15.75" x14ac:dyDescent="0.25">
      <c r="A15" s="32" t="s">
        <v>9</v>
      </c>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row>
    <row r="16" spans="1:52" ht="15.75" x14ac:dyDescent="0.25">
      <c r="A16" s="33" t="s">
        <v>10</v>
      </c>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row>
    <row r="21" spans="1:52" ht="18.75" x14ac:dyDescent="0.3">
      <c r="A21" s="40" t="s">
        <v>427</v>
      </c>
      <c r="B21" s="40"/>
      <c r="C21" s="40"/>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row>
    <row r="22" spans="1:52" s="28" customFormat="1" ht="15.75" x14ac:dyDescent="0.25">
      <c r="A22" s="37" t="s">
        <v>428</v>
      </c>
      <c r="B22" s="37" t="s">
        <v>429</v>
      </c>
      <c r="C22" s="37" t="s">
        <v>430</v>
      </c>
      <c r="D22" s="37" t="s">
        <v>431</v>
      </c>
      <c r="E22" s="39" t="s">
        <v>432</v>
      </c>
      <c r="F22" s="39"/>
      <c r="G22" s="39"/>
      <c r="H22" s="39"/>
      <c r="I22" s="39"/>
      <c r="J22" s="39"/>
      <c r="K22" s="39"/>
      <c r="L22" s="39"/>
      <c r="M22" s="39"/>
      <c r="N22" s="39"/>
      <c r="O22" s="39"/>
      <c r="P22" s="39"/>
      <c r="Q22" s="37" t="s">
        <v>433</v>
      </c>
      <c r="R22" s="37" t="s">
        <v>434</v>
      </c>
      <c r="S22" s="37" t="s">
        <v>435</v>
      </c>
      <c r="T22" s="37" t="s">
        <v>436</v>
      </c>
      <c r="U22" s="37" t="s">
        <v>437</v>
      </c>
      <c r="V22" s="37" t="s">
        <v>438</v>
      </c>
      <c r="W22" s="39" t="s">
        <v>439</v>
      </c>
      <c r="X22" s="39"/>
      <c r="Y22" s="37" t="s">
        <v>440</v>
      </c>
      <c r="Z22" s="37" t="s">
        <v>441</v>
      </c>
      <c r="AA22" s="37" t="s">
        <v>442</v>
      </c>
      <c r="AB22" s="37" t="s">
        <v>443</v>
      </c>
      <c r="AC22" s="37" t="s">
        <v>444</v>
      </c>
      <c r="AD22" s="37" t="s">
        <v>445</v>
      </c>
      <c r="AE22" s="37" t="s">
        <v>446</v>
      </c>
      <c r="AF22" s="37" t="s">
        <v>447</v>
      </c>
      <c r="AG22" s="37" t="s">
        <v>448</v>
      </c>
      <c r="AH22" s="37" t="s">
        <v>449</v>
      </c>
      <c r="AI22" s="37" t="s">
        <v>450</v>
      </c>
      <c r="AJ22" s="39" t="s">
        <v>451</v>
      </c>
      <c r="AK22" s="39"/>
      <c r="AL22" s="39"/>
      <c r="AM22" s="39"/>
      <c r="AN22" s="39"/>
      <c r="AO22" s="39"/>
      <c r="AP22" s="39" t="s">
        <v>452</v>
      </c>
      <c r="AQ22" s="39"/>
      <c r="AR22" s="39"/>
      <c r="AS22" s="39"/>
      <c r="AT22" s="39" t="s">
        <v>453</v>
      </c>
      <c r="AU22" s="39"/>
      <c r="AV22" s="37" t="s">
        <v>454</v>
      </c>
      <c r="AW22" s="37" t="s">
        <v>455</v>
      </c>
      <c r="AX22" s="37" t="s">
        <v>456</v>
      </c>
      <c r="AY22" s="37" t="s">
        <v>457</v>
      </c>
      <c r="AZ22" s="37" t="s">
        <v>458</v>
      </c>
    </row>
    <row r="23" spans="1:52" s="28" customFormat="1" ht="15.75" x14ac:dyDescent="0.25">
      <c r="A23" s="43"/>
      <c r="B23" s="43"/>
      <c r="C23" s="43"/>
      <c r="D23" s="43"/>
      <c r="E23" s="37" t="s">
        <v>459</v>
      </c>
      <c r="F23" s="37" t="s">
        <v>403</v>
      </c>
      <c r="G23" s="37" t="s">
        <v>405</v>
      </c>
      <c r="H23" s="37" t="s">
        <v>407</v>
      </c>
      <c r="I23" s="37" t="s">
        <v>460</v>
      </c>
      <c r="J23" s="37" t="s">
        <v>461</v>
      </c>
      <c r="K23" s="37" t="s">
        <v>462</v>
      </c>
      <c r="L23" s="62" t="s">
        <v>376</v>
      </c>
      <c r="M23" s="62" t="s">
        <v>378</v>
      </c>
      <c r="N23" s="62" t="s">
        <v>380</v>
      </c>
      <c r="O23" s="62" t="s">
        <v>409</v>
      </c>
      <c r="P23" s="37" t="s">
        <v>463</v>
      </c>
      <c r="Q23" s="43"/>
      <c r="R23" s="43"/>
      <c r="S23" s="43"/>
      <c r="T23" s="43"/>
      <c r="U23" s="43"/>
      <c r="V23" s="43"/>
      <c r="W23" s="37" t="s">
        <v>254</v>
      </c>
      <c r="X23" s="37" t="s">
        <v>255</v>
      </c>
      <c r="Y23" s="43"/>
      <c r="Z23" s="43"/>
      <c r="AA23" s="43"/>
      <c r="AB23" s="43"/>
      <c r="AC23" s="43"/>
      <c r="AD23" s="43"/>
      <c r="AE23" s="43"/>
      <c r="AF23" s="43"/>
      <c r="AG23" s="43"/>
      <c r="AH23" s="43"/>
      <c r="AI23" s="43"/>
      <c r="AJ23" s="39" t="s">
        <v>464</v>
      </c>
      <c r="AK23" s="39"/>
      <c r="AL23" s="39" t="s">
        <v>465</v>
      </c>
      <c r="AM23" s="39"/>
      <c r="AN23" s="37" t="s">
        <v>466</v>
      </c>
      <c r="AO23" s="37" t="s">
        <v>467</v>
      </c>
      <c r="AP23" s="37" t="s">
        <v>468</v>
      </c>
      <c r="AQ23" s="37" t="s">
        <v>469</v>
      </c>
      <c r="AR23" s="37" t="s">
        <v>470</v>
      </c>
      <c r="AS23" s="37" t="s">
        <v>471</v>
      </c>
      <c r="AT23" s="37" t="s">
        <v>472</v>
      </c>
      <c r="AU23" s="37" t="s">
        <v>255</v>
      </c>
      <c r="AV23" s="43"/>
      <c r="AW23" s="43"/>
      <c r="AX23" s="43"/>
      <c r="AY23" s="43"/>
      <c r="AZ23" s="43"/>
    </row>
    <row r="24" spans="1:52" s="28" customFormat="1" ht="47.25" x14ac:dyDescent="0.25">
      <c r="A24" s="38"/>
      <c r="B24" s="38"/>
      <c r="C24" s="38"/>
      <c r="D24" s="38"/>
      <c r="E24" s="38"/>
      <c r="F24" s="38"/>
      <c r="G24" s="38"/>
      <c r="H24" s="38"/>
      <c r="I24" s="38"/>
      <c r="J24" s="38"/>
      <c r="K24" s="38"/>
      <c r="L24" s="63"/>
      <c r="M24" s="63"/>
      <c r="N24" s="63"/>
      <c r="O24" s="63"/>
      <c r="P24" s="38"/>
      <c r="Q24" s="38"/>
      <c r="R24" s="38"/>
      <c r="S24" s="38"/>
      <c r="T24" s="38"/>
      <c r="U24" s="38"/>
      <c r="V24" s="38"/>
      <c r="W24" s="38"/>
      <c r="X24" s="38"/>
      <c r="Y24" s="38"/>
      <c r="Z24" s="38"/>
      <c r="AA24" s="38"/>
      <c r="AB24" s="38"/>
      <c r="AC24" s="38"/>
      <c r="AD24" s="38"/>
      <c r="AE24" s="38"/>
      <c r="AF24" s="38"/>
      <c r="AG24" s="38"/>
      <c r="AH24" s="38"/>
      <c r="AI24" s="38"/>
      <c r="AJ24" s="5" t="s">
        <v>473</v>
      </c>
      <c r="AK24" s="5" t="s">
        <v>474</v>
      </c>
      <c r="AL24" s="5" t="s">
        <v>254</v>
      </c>
      <c r="AM24" s="5" t="s">
        <v>255</v>
      </c>
      <c r="AN24" s="38"/>
      <c r="AO24" s="38"/>
      <c r="AP24" s="38"/>
      <c r="AQ24" s="38"/>
      <c r="AR24" s="38"/>
      <c r="AS24" s="38"/>
      <c r="AT24" s="38"/>
      <c r="AU24" s="38"/>
      <c r="AV24" s="38"/>
      <c r="AW24" s="38"/>
      <c r="AX24" s="38"/>
      <c r="AY24" s="38"/>
      <c r="AZ24" s="38"/>
    </row>
    <row r="25" spans="1:52" s="28" customFormat="1" ht="15.75" x14ac:dyDescent="0.25">
      <c r="A25" s="3" t="s">
        <v>15</v>
      </c>
      <c r="B25" s="3" t="s">
        <v>16</v>
      </c>
      <c r="C25" s="3" t="s">
        <v>24</v>
      </c>
      <c r="D25" s="3" t="s">
        <v>26</v>
      </c>
      <c r="E25" s="3" t="s">
        <v>28</v>
      </c>
      <c r="F25" s="3" t="s">
        <v>31</v>
      </c>
      <c r="G25" s="3" t="s">
        <v>33</v>
      </c>
      <c r="H25" s="3" t="s">
        <v>35</v>
      </c>
      <c r="I25" s="3" t="s">
        <v>37</v>
      </c>
      <c r="J25" s="3" t="s">
        <v>39</v>
      </c>
      <c r="K25" s="3" t="s">
        <v>42</v>
      </c>
      <c r="L25" s="3" t="s">
        <v>45</v>
      </c>
      <c r="M25" s="3" t="s">
        <v>47</v>
      </c>
      <c r="N25" s="3" t="s">
        <v>49</v>
      </c>
      <c r="O25" s="3" t="s">
        <v>52</v>
      </c>
      <c r="P25" s="3" t="s">
        <v>54</v>
      </c>
      <c r="Q25" s="3" t="s">
        <v>56</v>
      </c>
      <c r="R25" s="3" t="s">
        <v>58</v>
      </c>
      <c r="S25" s="3" t="s">
        <v>60</v>
      </c>
      <c r="T25" s="3" t="s">
        <v>62</v>
      </c>
      <c r="U25" s="3" t="s">
        <v>64</v>
      </c>
      <c r="V25" s="3" t="s">
        <v>66</v>
      </c>
      <c r="W25" s="3" t="s">
        <v>68</v>
      </c>
      <c r="X25" s="3" t="s">
        <v>71</v>
      </c>
      <c r="Y25" s="3" t="s">
        <v>138</v>
      </c>
      <c r="Z25" s="3" t="s">
        <v>139</v>
      </c>
      <c r="AA25" s="3" t="s">
        <v>140</v>
      </c>
      <c r="AB25" s="3" t="s">
        <v>141</v>
      </c>
      <c r="AC25" s="3" t="s">
        <v>333</v>
      </c>
      <c r="AD25" s="3" t="s">
        <v>334</v>
      </c>
      <c r="AE25" s="3" t="s">
        <v>475</v>
      </c>
      <c r="AF25" s="3" t="s">
        <v>476</v>
      </c>
      <c r="AG25" s="3" t="s">
        <v>477</v>
      </c>
      <c r="AH25" s="3" t="s">
        <v>478</v>
      </c>
      <c r="AI25" s="3" t="s">
        <v>335</v>
      </c>
      <c r="AJ25" s="3" t="s">
        <v>336</v>
      </c>
      <c r="AK25" s="3" t="s">
        <v>479</v>
      </c>
      <c r="AL25" s="3" t="s">
        <v>480</v>
      </c>
      <c r="AM25" s="3" t="s">
        <v>481</v>
      </c>
      <c r="AN25" s="3" t="s">
        <v>482</v>
      </c>
      <c r="AO25" s="3" t="s">
        <v>483</v>
      </c>
      <c r="AP25" s="3" t="s">
        <v>484</v>
      </c>
      <c r="AQ25" s="3" t="s">
        <v>485</v>
      </c>
      <c r="AR25" s="3" t="s">
        <v>486</v>
      </c>
      <c r="AS25" s="3" t="s">
        <v>487</v>
      </c>
      <c r="AT25" s="3" t="s">
        <v>488</v>
      </c>
      <c r="AU25" s="3" t="s">
        <v>489</v>
      </c>
      <c r="AV25" s="3" t="s">
        <v>490</v>
      </c>
      <c r="AW25" s="3" t="s">
        <v>491</v>
      </c>
      <c r="AX25" s="3" t="s">
        <v>492</v>
      </c>
      <c r="AY25" s="3" t="s">
        <v>493</v>
      </c>
      <c r="AZ25" s="3" t="s">
        <v>494</v>
      </c>
    </row>
    <row r="26" spans="1:52" s="28" customFormat="1" ht="171" customHeight="1" x14ac:dyDescent="0.25">
      <c r="A26" s="61">
        <v>1</v>
      </c>
      <c r="B26" s="54" t="s">
        <v>23</v>
      </c>
      <c r="C26" s="54" t="s">
        <v>495</v>
      </c>
      <c r="D26" s="54"/>
      <c r="E26" s="54" t="s">
        <v>21</v>
      </c>
      <c r="F26" s="61">
        <v>0</v>
      </c>
      <c r="G26" s="61">
        <v>0</v>
      </c>
      <c r="H26" s="61">
        <v>0</v>
      </c>
      <c r="I26" s="61">
        <v>0</v>
      </c>
      <c r="J26" s="61">
        <v>0</v>
      </c>
      <c r="K26" s="61">
        <v>0</v>
      </c>
      <c r="L26" s="37" t="s">
        <v>259</v>
      </c>
      <c r="M26" s="37" t="s">
        <v>496</v>
      </c>
      <c r="N26" s="37" t="s">
        <v>259</v>
      </c>
      <c r="O26" s="37" t="s">
        <v>259</v>
      </c>
      <c r="P26" s="37" t="s">
        <v>259</v>
      </c>
      <c r="Q26" s="54" t="s">
        <v>497</v>
      </c>
      <c r="R26" s="54" t="s">
        <v>498</v>
      </c>
      <c r="S26" s="54" t="s">
        <v>499</v>
      </c>
      <c r="T26" s="59">
        <v>11572.34</v>
      </c>
      <c r="U26" s="54"/>
      <c r="V26" s="59">
        <v>11572.34</v>
      </c>
      <c r="W26" s="54" t="s">
        <v>500</v>
      </c>
      <c r="X26" s="54" t="s">
        <v>500</v>
      </c>
      <c r="Y26" s="61">
        <v>9</v>
      </c>
      <c r="Z26" s="61">
        <v>2</v>
      </c>
      <c r="AA26" s="3" t="s">
        <v>501</v>
      </c>
      <c r="AB26" s="29">
        <v>11496.559660000001</v>
      </c>
      <c r="AC26" s="37" t="s">
        <v>21</v>
      </c>
      <c r="AD26" s="61">
        <v>1</v>
      </c>
      <c r="AE26" s="29">
        <v>11496.559660000001</v>
      </c>
      <c r="AF26" s="59">
        <v>11493.547549999999</v>
      </c>
      <c r="AG26" s="54" t="s">
        <v>502</v>
      </c>
      <c r="AH26" s="59">
        <v>13562.386109999999</v>
      </c>
      <c r="AI26" s="60">
        <v>558.51490000000001</v>
      </c>
      <c r="AJ26" s="54" t="s">
        <v>503</v>
      </c>
      <c r="AK26" s="54" t="s">
        <v>504</v>
      </c>
      <c r="AL26" s="54" t="s">
        <v>505</v>
      </c>
      <c r="AM26" s="54" t="s">
        <v>506</v>
      </c>
      <c r="AN26" s="54" t="s">
        <v>507</v>
      </c>
      <c r="AO26" s="54" t="s">
        <v>508</v>
      </c>
      <c r="AP26" s="54" t="s">
        <v>21</v>
      </c>
      <c r="AQ26" s="168" t="s">
        <v>21</v>
      </c>
      <c r="AR26" s="169"/>
      <c r="AS26" s="170"/>
      <c r="AT26" s="54" t="s">
        <v>509</v>
      </c>
      <c r="AU26" s="54" t="s">
        <v>509</v>
      </c>
      <c r="AV26" s="54" t="s">
        <v>509</v>
      </c>
      <c r="AW26" s="54" t="s">
        <v>509</v>
      </c>
      <c r="AX26" s="54" t="s">
        <v>510</v>
      </c>
      <c r="AY26" s="54" t="s">
        <v>21</v>
      </c>
      <c r="AZ26" s="54" t="s">
        <v>511</v>
      </c>
    </row>
    <row r="27" spans="1:52" s="28" customFormat="1" ht="47.25" x14ac:dyDescent="0.25">
      <c r="A27" s="172"/>
      <c r="B27" s="55"/>
      <c r="C27" s="55"/>
      <c r="D27" s="55"/>
      <c r="E27" s="55"/>
      <c r="F27" s="172"/>
      <c r="G27" s="172"/>
      <c r="H27" s="172"/>
      <c r="I27" s="172"/>
      <c r="J27" s="172"/>
      <c r="K27" s="172"/>
      <c r="L27" s="38"/>
      <c r="M27" s="38"/>
      <c r="N27" s="38"/>
      <c r="O27" s="38"/>
      <c r="P27" s="38"/>
      <c r="Q27" s="55"/>
      <c r="R27" s="55"/>
      <c r="S27" s="55"/>
      <c r="T27" s="171"/>
      <c r="U27" s="55"/>
      <c r="V27" s="171"/>
      <c r="W27" s="55"/>
      <c r="X27" s="55"/>
      <c r="Y27" s="172"/>
      <c r="Z27" s="172"/>
      <c r="AA27" s="3" t="s">
        <v>502</v>
      </c>
      <c r="AB27" s="29">
        <v>11493.547430000001</v>
      </c>
      <c r="AC27" s="38"/>
      <c r="AD27" s="172"/>
      <c r="AE27" s="29">
        <v>11493.547430000001</v>
      </c>
      <c r="AF27" s="171"/>
      <c r="AG27" s="55"/>
      <c r="AH27" s="171"/>
      <c r="AI27" s="173"/>
      <c r="AJ27" s="55"/>
      <c r="AK27" s="55"/>
      <c r="AL27" s="55"/>
      <c r="AM27" s="55"/>
      <c r="AN27" s="55"/>
      <c r="AO27" s="55"/>
      <c r="AP27" s="55"/>
      <c r="AQ27" s="56"/>
      <c r="AR27" s="57"/>
      <c r="AS27" s="58"/>
      <c r="AT27" s="55"/>
      <c r="AU27" s="55"/>
      <c r="AV27" s="55"/>
      <c r="AW27" s="55"/>
      <c r="AX27" s="55"/>
      <c r="AY27" s="55"/>
      <c r="AZ27" s="55"/>
    </row>
    <row r="28" spans="1:52" ht="25.5" x14ac:dyDescent="0.25">
      <c r="A28" s="149"/>
      <c r="B28" s="150"/>
      <c r="C28" s="150"/>
      <c r="D28" s="149"/>
      <c r="E28" s="149"/>
      <c r="F28" s="149"/>
      <c r="G28" s="149"/>
      <c r="H28" s="149"/>
      <c r="I28" s="149"/>
      <c r="J28" s="149"/>
      <c r="K28" s="149"/>
      <c r="L28" s="149"/>
      <c r="M28" s="150"/>
      <c r="N28" s="150"/>
      <c r="O28" s="150"/>
      <c r="P28" s="154"/>
      <c r="Q28" s="150"/>
      <c r="R28" s="150"/>
      <c r="S28" s="150"/>
      <c r="T28" s="154"/>
      <c r="U28" s="150"/>
      <c r="V28" s="154"/>
      <c r="W28" s="150"/>
      <c r="X28" s="150"/>
      <c r="Y28" s="149"/>
      <c r="Z28" s="149"/>
      <c r="AA28" s="155" t="s">
        <v>612</v>
      </c>
      <c r="AB28" s="156">
        <v>22752.57</v>
      </c>
      <c r="AC28" s="157"/>
      <c r="AD28" s="158"/>
      <c r="AE28" s="159">
        <v>22737.288</v>
      </c>
      <c r="AF28" s="154"/>
      <c r="AG28" s="154"/>
      <c r="AH28" s="160"/>
      <c r="AI28" s="154"/>
      <c r="AJ28" s="149"/>
      <c r="AK28" s="150"/>
      <c r="AL28" s="153"/>
      <c r="AM28" s="153"/>
      <c r="AN28" s="153"/>
      <c r="AO28" s="153"/>
      <c r="AP28" s="150"/>
      <c r="AQ28" s="150"/>
      <c r="AR28" s="153"/>
      <c r="AS28" s="150"/>
      <c r="AT28" s="153"/>
      <c r="AU28" s="153"/>
      <c r="AV28" s="153"/>
      <c r="AW28" s="153"/>
      <c r="AX28" s="153"/>
      <c r="AY28" s="150"/>
      <c r="AZ28" s="150"/>
    </row>
    <row r="29" spans="1:52" x14ac:dyDescent="0.25">
      <c r="A29" s="149"/>
      <c r="B29" s="150"/>
      <c r="C29" s="150"/>
      <c r="D29" s="149"/>
      <c r="E29" s="149"/>
      <c r="F29" s="149"/>
      <c r="G29" s="149"/>
      <c r="H29" s="149"/>
      <c r="I29" s="149"/>
      <c r="J29" s="149"/>
      <c r="K29" s="149"/>
      <c r="L29" s="149"/>
      <c r="M29" s="150"/>
      <c r="N29" s="150"/>
      <c r="O29" s="150"/>
      <c r="P29" s="154"/>
      <c r="Q29" s="150"/>
      <c r="R29" s="150"/>
      <c r="S29" s="150"/>
      <c r="T29" s="154"/>
      <c r="U29" s="150"/>
      <c r="V29" s="154"/>
      <c r="W29" s="150"/>
      <c r="X29" s="150"/>
      <c r="Y29" s="149"/>
      <c r="Z29" s="149"/>
      <c r="AA29" s="155" t="s">
        <v>613</v>
      </c>
      <c r="AB29" s="156">
        <v>22770.598999999998</v>
      </c>
      <c r="AC29" s="157" t="s">
        <v>613</v>
      </c>
      <c r="AD29" s="158"/>
      <c r="AE29" s="159"/>
      <c r="AF29" s="154"/>
      <c r="AG29" s="154"/>
      <c r="AH29" s="160"/>
      <c r="AI29" s="154"/>
      <c r="AJ29" s="149"/>
      <c r="AK29" s="150"/>
      <c r="AL29" s="153"/>
      <c r="AM29" s="153"/>
      <c r="AN29" s="153"/>
      <c r="AO29" s="153"/>
      <c r="AP29" s="150"/>
      <c r="AQ29" s="150"/>
      <c r="AR29" s="153"/>
      <c r="AS29" s="150"/>
      <c r="AT29" s="153"/>
      <c r="AU29" s="153"/>
      <c r="AV29" s="153"/>
      <c r="AW29" s="153"/>
      <c r="AX29" s="153"/>
      <c r="AY29" s="150"/>
      <c r="AZ29" s="150"/>
    </row>
    <row r="30" spans="1:52" ht="51" x14ac:dyDescent="0.25">
      <c r="A30" s="161">
        <v>2</v>
      </c>
      <c r="B30" s="162" t="s">
        <v>23</v>
      </c>
      <c r="C30" s="163" t="s">
        <v>351</v>
      </c>
      <c r="D30" s="164" t="s">
        <v>610</v>
      </c>
      <c r="E30" s="161"/>
      <c r="F30" s="161"/>
      <c r="G30" s="161"/>
      <c r="H30" s="161"/>
      <c r="I30" s="161"/>
      <c r="J30" s="161"/>
      <c r="K30" s="161"/>
      <c r="L30" s="161"/>
      <c r="M30" s="151"/>
      <c r="N30" s="162"/>
      <c r="O30" s="162"/>
      <c r="P30" s="165"/>
      <c r="Q30" s="151" t="s">
        <v>611</v>
      </c>
      <c r="R30" s="162" t="s">
        <v>614</v>
      </c>
      <c r="S30" s="162" t="s">
        <v>23</v>
      </c>
      <c r="T30" s="165">
        <v>172.36</v>
      </c>
      <c r="U30" s="162" t="s">
        <v>615</v>
      </c>
      <c r="V30" s="165">
        <v>172.36</v>
      </c>
      <c r="W30" s="163"/>
      <c r="X30" s="163" t="s">
        <v>616</v>
      </c>
      <c r="Y30" s="161"/>
      <c r="Z30" s="161"/>
      <c r="AA30" s="155" t="s">
        <v>617</v>
      </c>
      <c r="AB30" s="165">
        <v>172.36</v>
      </c>
      <c r="AC30" s="157"/>
      <c r="AD30" s="158"/>
      <c r="AE30" s="159"/>
      <c r="AF30" s="165">
        <v>172.36</v>
      </c>
      <c r="AG30" s="155" t="s">
        <v>617</v>
      </c>
      <c r="AH30" s="152">
        <v>172.36053999999999</v>
      </c>
      <c r="AI30" s="165"/>
      <c r="AJ30" s="161"/>
      <c r="AK30" s="163"/>
      <c r="AL30" s="166"/>
      <c r="AM30" s="166">
        <v>41904</v>
      </c>
      <c r="AN30" s="166"/>
      <c r="AO30" s="166">
        <v>41915</v>
      </c>
      <c r="AP30" s="163"/>
      <c r="AQ30" s="163"/>
      <c r="AR30" s="166"/>
      <c r="AS30" s="163"/>
      <c r="AT30" s="166">
        <v>41915</v>
      </c>
      <c r="AU30" s="166">
        <v>41915</v>
      </c>
      <c r="AV30" s="166">
        <v>41915</v>
      </c>
      <c r="AW30" s="166">
        <v>41915</v>
      </c>
      <c r="AX30" s="166">
        <v>42219</v>
      </c>
      <c r="AY30" s="163"/>
      <c r="AZ30" s="167"/>
    </row>
    <row r="31" spans="1:52" ht="51" x14ac:dyDescent="0.25">
      <c r="A31" s="161">
        <v>3</v>
      </c>
      <c r="B31" s="162" t="s">
        <v>23</v>
      </c>
      <c r="C31" s="163" t="s">
        <v>351</v>
      </c>
      <c r="D31" s="164" t="s">
        <v>610</v>
      </c>
      <c r="E31" s="161"/>
      <c r="F31" s="161"/>
      <c r="G31" s="161"/>
      <c r="H31" s="161"/>
      <c r="I31" s="161"/>
      <c r="J31" s="161"/>
      <c r="K31" s="161"/>
      <c r="L31" s="161"/>
      <c r="M31" s="151"/>
      <c r="N31" s="162"/>
      <c r="O31" s="162"/>
      <c r="P31" s="165"/>
      <c r="Q31" s="151" t="s">
        <v>611</v>
      </c>
      <c r="R31" s="162" t="s">
        <v>614</v>
      </c>
      <c r="S31" s="162" t="s">
        <v>23</v>
      </c>
      <c r="T31" s="165">
        <v>393.7</v>
      </c>
      <c r="U31" s="162" t="s">
        <v>615</v>
      </c>
      <c r="V31" s="165">
        <v>393.7</v>
      </c>
      <c r="W31" s="163"/>
      <c r="X31" s="163" t="s">
        <v>616</v>
      </c>
      <c r="Y31" s="161"/>
      <c r="Z31" s="161"/>
      <c r="AA31" s="155" t="s">
        <v>617</v>
      </c>
      <c r="AB31" s="165">
        <v>393.7</v>
      </c>
      <c r="AC31" s="157"/>
      <c r="AD31" s="158"/>
      <c r="AE31" s="159"/>
      <c r="AF31" s="165">
        <v>393.69529999999997</v>
      </c>
      <c r="AG31" s="155" t="s">
        <v>617</v>
      </c>
      <c r="AH31" s="152">
        <v>393.69529999999997</v>
      </c>
      <c r="AI31" s="165"/>
      <c r="AJ31" s="161"/>
      <c r="AK31" s="163"/>
      <c r="AL31" s="166"/>
      <c r="AM31" s="166">
        <v>41911</v>
      </c>
      <c r="AN31" s="166"/>
      <c r="AO31" s="166">
        <v>41920</v>
      </c>
      <c r="AP31" s="163"/>
      <c r="AQ31" s="163"/>
      <c r="AR31" s="166"/>
      <c r="AS31" s="163"/>
      <c r="AT31" s="166">
        <v>41920</v>
      </c>
      <c r="AU31" s="166">
        <v>41920</v>
      </c>
      <c r="AV31" s="166">
        <v>41920</v>
      </c>
      <c r="AW31" s="166">
        <v>41920</v>
      </c>
      <c r="AX31" s="166">
        <v>42248</v>
      </c>
      <c r="AY31" s="163"/>
      <c r="AZ31" s="163"/>
    </row>
  </sheetData>
  <mergeCells count="111">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workbookViewId="0">
      <selection activeCell="I13" sqref="I13"/>
    </sheetView>
  </sheetViews>
  <sheetFormatPr defaultColWidth="9" defaultRowHeight="15" x14ac:dyDescent="0.25"/>
  <cols>
    <col min="1" max="1" width="72.7109375" style="8" customWidth="1"/>
    <col min="2" max="2" width="66.57031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35" t="s">
        <v>3</v>
      </c>
      <c r="B5" s="35"/>
    </row>
    <row r="6" spans="1:2" ht="15.95" customHeight="1" x14ac:dyDescent="0.25"/>
    <row r="7" spans="1:2" ht="18.95" customHeight="1" x14ac:dyDescent="0.3">
      <c r="A7" s="36" t="s">
        <v>4</v>
      </c>
      <c r="B7" s="36"/>
    </row>
    <row r="8" spans="1:2" ht="15.95" customHeight="1" x14ac:dyDescent="0.25"/>
    <row r="9" spans="1:2" ht="15.95" customHeight="1" x14ac:dyDescent="0.25">
      <c r="A9" s="35" t="s">
        <v>5</v>
      </c>
      <c r="B9" s="35"/>
    </row>
    <row r="10" spans="1:2" ht="15.95" customHeight="1" x14ac:dyDescent="0.25">
      <c r="A10" s="33" t="s">
        <v>6</v>
      </c>
      <c r="B10" s="33"/>
    </row>
    <row r="11" spans="1:2" ht="15.95" customHeight="1" x14ac:dyDescent="0.25"/>
    <row r="12" spans="1:2" ht="15.95" customHeight="1" x14ac:dyDescent="0.25">
      <c r="A12" s="35" t="s">
        <v>7</v>
      </c>
      <c r="B12" s="35"/>
    </row>
    <row r="13" spans="1:2" ht="15.95" customHeight="1" x14ac:dyDescent="0.25">
      <c r="A13" s="33" t="s">
        <v>8</v>
      </c>
      <c r="B13" s="33"/>
    </row>
    <row r="14" spans="1:2" ht="15.95" customHeight="1" x14ac:dyDescent="0.25"/>
    <row r="15" spans="1:2" ht="15.95" customHeight="1" x14ac:dyDescent="0.25">
      <c r="A15" s="32" t="s">
        <v>9</v>
      </c>
      <c r="B15" s="32"/>
    </row>
    <row r="16" spans="1:2" ht="15.95" customHeight="1" x14ac:dyDescent="0.25">
      <c r="A16" s="33" t="s">
        <v>10</v>
      </c>
      <c r="B16" s="33"/>
    </row>
    <row r="17" spans="1:2" ht="15.95" customHeight="1" x14ac:dyDescent="0.25"/>
    <row r="18" spans="1:2" ht="18.95" customHeight="1" x14ac:dyDescent="0.3">
      <c r="A18" s="40" t="s">
        <v>512</v>
      </c>
      <c r="B18" s="40"/>
    </row>
    <row r="21" spans="1:2" ht="32.1" customHeight="1" x14ac:dyDescent="0.25">
      <c r="A21" s="23" t="s">
        <v>513</v>
      </c>
      <c r="B21" s="2" t="s">
        <v>9</v>
      </c>
    </row>
    <row r="22" spans="1:2" ht="15.95" customHeight="1" x14ac:dyDescent="0.25">
      <c r="A22" s="23" t="s">
        <v>514</v>
      </c>
      <c r="B22" s="2"/>
    </row>
    <row r="23" spans="1:2" ht="15.95" customHeight="1" x14ac:dyDescent="0.25">
      <c r="A23" s="23" t="s">
        <v>515</v>
      </c>
      <c r="B23" s="2" t="s">
        <v>516</v>
      </c>
    </row>
    <row r="24" spans="1:2" ht="15.95" customHeight="1" x14ac:dyDescent="0.25">
      <c r="A24" s="23" t="s">
        <v>517</v>
      </c>
      <c r="B24" s="2" t="s">
        <v>259</v>
      </c>
    </row>
    <row r="25" spans="1:2" ht="15.95" customHeight="1" x14ac:dyDescent="0.25">
      <c r="A25" s="23" t="s">
        <v>376</v>
      </c>
      <c r="B25" s="2" t="s">
        <v>259</v>
      </c>
    </row>
    <row r="26" spans="1:2" ht="15.95" customHeight="1" x14ac:dyDescent="0.25">
      <c r="A26" s="23" t="s">
        <v>378</v>
      </c>
      <c r="B26" s="2" t="s">
        <v>496</v>
      </c>
    </row>
    <row r="27" spans="1:2" ht="15.95" customHeight="1" x14ac:dyDescent="0.25">
      <c r="A27" s="23" t="s">
        <v>380</v>
      </c>
      <c r="B27" s="2" t="s">
        <v>259</v>
      </c>
    </row>
    <row r="28" spans="1:2" ht="15.95" customHeight="1" x14ac:dyDescent="0.25">
      <c r="A28" s="23" t="s">
        <v>382</v>
      </c>
      <c r="B28" s="2" t="s">
        <v>259</v>
      </c>
    </row>
    <row r="29" spans="1:2" ht="15.95" customHeight="1" x14ac:dyDescent="0.25">
      <c r="A29" s="23" t="s">
        <v>384</v>
      </c>
      <c r="B29" s="2" t="s">
        <v>259</v>
      </c>
    </row>
    <row r="30" spans="1:2" ht="15.95" customHeight="1" x14ac:dyDescent="0.25">
      <c r="A30" s="23" t="s">
        <v>518</v>
      </c>
      <c r="B30" s="2" t="s">
        <v>519</v>
      </c>
    </row>
    <row r="31" spans="1:2" ht="15.95" customHeight="1" x14ac:dyDescent="0.25">
      <c r="A31" s="23" t="s">
        <v>520</v>
      </c>
      <c r="B31" s="2" t="s">
        <v>159</v>
      </c>
    </row>
    <row r="32" spans="1:2" ht="15.95" customHeight="1" x14ac:dyDescent="0.25">
      <c r="A32" s="23" t="s">
        <v>521</v>
      </c>
      <c r="B32" s="2" t="s">
        <v>338</v>
      </c>
    </row>
    <row r="33" spans="1:2" ht="15.95" customHeight="1" x14ac:dyDescent="0.25">
      <c r="A33" s="23" t="s">
        <v>522</v>
      </c>
      <c r="B33" s="2" t="s">
        <v>523</v>
      </c>
    </row>
    <row r="34" spans="1:2" ht="15.95" customHeight="1" x14ac:dyDescent="0.25">
      <c r="A34" s="23" t="s">
        <v>524</v>
      </c>
      <c r="B34" s="2" t="s">
        <v>525</v>
      </c>
    </row>
    <row r="35" spans="1:2" ht="15.95" customHeight="1" x14ac:dyDescent="0.25">
      <c r="A35" s="30" t="s">
        <v>526</v>
      </c>
      <c r="B35" s="2" t="s">
        <v>525</v>
      </c>
    </row>
    <row r="36" spans="1:2" ht="15.95" customHeight="1" x14ac:dyDescent="0.25">
      <c r="A36" s="23" t="s">
        <v>527</v>
      </c>
      <c r="B36" s="2"/>
    </row>
    <row r="37" spans="1:2" ht="32.1" customHeight="1" x14ac:dyDescent="0.25">
      <c r="A37" s="30" t="s">
        <v>528</v>
      </c>
      <c r="B37" s="31" t="s">
        <v>529</v>
      </c>
    </row>
    <row r="38" spans="1:2" ht="15.95" customHeight="1" x14ac:dyDescent="0.25">
      <c r="A38" s="23" t="s">
        <v>530</v>
      </c>
      <c r="B38" s="2" t="s">
        <v>531</v>
      </c>
    </row>
    <row r="39" spans="1:2" ht="15.95" customHeight="1" x14ac:dyDescent="0.25">
      <c r="A39" s="23" t="s">
        <v>532</v>
      </c>
      <c r="B39" s="2" t="s">
        <v>533</v>
      </c>
    </row>
    <row r="40" spans="1:2" ht="15.95" customHeight="1" x14ac:dyDescent="0.25">
      <c r="A40" s="23" t="s">
        <v>534</v>
      </c>
      <c r="B40" s="2" t="s">
        <v>535</v>
      </c>
    </row>
    <row r="41" spans="1:2" ht="15.95" customHeight="1" x14ac:dyDescent="0.25">
      <c r="A41" s="23" t="s">
        <v>536</v>
      </c>
      <c r="B41" s="2" t="s">
        <v>537</v>
      </c>
    </row>
    <row r="42" spans="1:2" ht="48" customHeight="1" x14ac:dyDescent="0.25">
      <c r="A42" s="30" t="s">
        <v>528</v>
      </c>
      <c r="B42" s="31" t="s">
        <v>538</v>
      </c>
    </row>
    <row r="43" spans="1:2" ht="15.95" customHeight="1" x14ac:dyDescent="0.25">
      <c r="A43" s="23" t="s">
        <v>530</v>
      </c>
      <c r="B43" s="2" t="s">
        <v>539</v>
      </c>
    </row>
    <row r="44" spans="1:2" ht="15.95" customHeight="1" x14ac:dyDescent="0.25">
      <c r="A44" s="23" t="s">
        <v>532</v>
      </c>
      <c r="B44" s="2" t="s">
        <v>540</v>
      </c>
    </row>
    <row r="45" spans="1:2" ht="15.95" customHeight="1" x14ac:dyDescent="0.25">
      <c r="A45" s="23" t="s">
        <v>534</v>
      </c>
      <c r="B45" s="2" t="s">
        <v>539</v>
      </c>
    </row>
    <row r="46" spans="1:2" ht="15.95" customHeight="1" x14ac:dyDescent="0.25">
      <c r="A46" s="23" t="s">
        <v>536</v>
      </c>
      <c r="B46" s="2" t="s">
        <v>539</v>
      </c>
    </row>
    <row r="47" spans="1:2" ht="48" customHeight="1" x14ac:dyDescent="0.25">
      <c r="A47" s="30" t="s">
        <v>528</v>
      </c>
      <c r="B47" s="31" t="s">
        <v>541</v>
      </c>
    </row>
    <row r="48" spans="1:2" ht="15.95" customHeight="1" x14ac:dyDescent="0.25">
      <c r="A48" s="23" t="s">
        <v>530</v>
      </c>
      <c r="B48" s="2" t="s">
        <v>542</v>
      </c>
    </row>
    <row r="49" spans="1:2" ht="15.95" customHeight="1" x14ac:dyDescent="0.25">
      <c r="A49" s="23" t="s">
        <v>532</v>
      </c>
      <c r="B49" s="2" t="s">
        <v>543</v>
      </c>
    </row>
    <row r="50" spans="1:2" ht="15.95" customHeight="1" x14ac:dyDescent="0.25">
      <c r="A50" s="23" t="s">
        <v>534</v>
      </c>
      <c r="B50" s="2" t="s">
        <v>542</v>
      </c>
    </row>
    <row r="51" spans="1:2" ht="15.95" customHeight="1" x14ac:dyDescent="0.25">
      <c r="A51" s="23" t="s">
        <v>536</v>
      </c>
      <c r="B51" s="2" t="s">
        <v>542</v>
      </c>
    </row>
    <row r="52" spans="1:2" ht="15.95" customHeight="1" x14ac:dyDescent="0.25">
      <c r="A52" s="30" t="s">
        <v>544</v>
      </c>
      <c r="B52" s="31" t="s">
        <v>545</v>
      </c>
    </row>
    <row r="53" spans="1:2" ht="15.95" customHeight="1" x14ac:dyDescent="0.25">
      <c r="A53" s="23" t="s">
        <v>546</v>
      </c>
      <c r="B53" s="2" t="s">
        <v>21</v>
      </c>
    </row>
    <row r="54" spans="1:2" ht="15.95" customHeight="1" x14ac:dyDescent="0.25">
      <c r="A54" s="23" t="s">
        <v>532</v>
      </c>
      <c r="B54" s="2" t="s">
        <v>21</v>
      </c>
    </row>
    <row r="55" spans="1:2" ht="15.95" customHeight="1" x14ac:dyDescent="0.25">
      <c r="A55" s="23" t="s">
        <v>534</v>
      </c>
      <c r="B55" s="2" t="s">
        <v>547</v>
      </c>
    </row>
    <row r="56" spans="1:2" ht="15.95" customHeight="1" x14ac:dyDescent="0.25">
      <c r="A56" s="23" t="s">
        <v>536</v>
      </c>
      <c r="B56" s="2" t="s">
        <v>547</v>
      </c>
    </row>
    <row r="57" spans="1:2" ht="29.1" customHeight="1" x14ac:dyDescent="0.25">
      <c r="A57" s="30" t="s">
        <v>548</v>
      </c>
      <c r="B57" s="31" t="s">
        <v>549</v>
      </c>
    </row>
    <row r="58" spans="1:2" ht="15.95" customHeight="1" x14ac:dyDescent="0.25">
      <c r="A58" s="23" t="s">
        <v>527</v>
      </c>
      <c r="B58" s="2"/>
    </row>
    <row r="59" spans="1:2" ht="15.95" customHeight="1" x14ac:dyDescent="0.25">
      <c r="A59" s="23" t="s">
        <v>550</v>
      </c>
      <c r="B59" s="2" t="s">
        <v>551</v>
      </c>
    </row>
    <row r="60" spans="1:2" ht="15.95" customHeight="1" x14ac:dyDescent="0.25">
      <c r="A60" s="23" t="s">
        <v>552</v>
      </c>
      <c r="B60" s="2" t="s">
        <v>551</v>
      </c>
    </row>
    <row r="61" spans="1:2" ht="15.95" customHeight="1" x14ac:dyDescent="0.25">
      <c r="A61" s="23" t="s">
        <v>553</v>
      </c>
      <c r="B61" s="2" t="s">
        <v>551</v>
      </c>
    </row>
    <row r="62" spans="1:2" ht="15.95" customHeight="1" x14ac:dyDescent="0.25">
      <c r="A62" s="30" t="s">
        <v>554</v>
      </c>
      <c r="B62" s="2" t="s">
        <v>555</v>
      </c>
    </row>
    <row r="63" spans="1:2" ht="15.95" customHeight="1" x14ac:dyDescent="0.25">
      <c r="A63" s="30" t="s">
        <v>556</v>
      </c>
      <c r="B63" s="2" t="s">
        <v>338</v>
      </c>
    </row>
    <row r="64" spans="1:2" ht="15.95" customHeight="1" x14ac:dyDescent="0.25">
      <c r="A64" s="30" t="s">
        <v>557</v>
      </c>
      <c r="B64" s="2" t="s">
        <v>555</v>
      </c>
    </row>
    <row r="65" spans="1:2" ht="15.95" customHeight="1" x14ac:dyDescent="0.25">
      <c r="A65" s="30" t="s">
        <v>558</v>
      </c>
      <c r="B65" s="2" t="s">
        <v>350</v>
      </c>
    </row>
    <row r="66" spans="1:2" ht="15.95" customHeight="1" x14ac:dyDescent="0.25">
      <c r="A66" s="30" t="s">
        <v>559</v>
      </c>
      <c r="B66" s="2"/>
    </row>
    <row r="67" spans="1:2" ht="15.95" customHeight="1" x14ac:dyDescent="0.25">
      <c r="A67" s="23" t="s">
        <v>560</v>
      </c>
      <c r="B67" s="2" t="s">
        <v>23</v>
      </c>
    </row>
    <row r="68" spans="1:2" ht="15.95" customHeight="1" x14ac:dyDescent="0.25">
      <c r="A68" s="23" t="s">
        <v>561</v>
      </c>
      <c r="B68" s="2" t="s">
        <v>21</v>
      </c>
    </row>
    <row r="69" spans="1:2" ht="15.95" customHeight="1" x14ac:dyDescent="0.25">
      <c r="A69" s="23" t="s">
        <v>562</v>
      </c>
      <c r="B69" s="2" t="s">
        <v>21</v>
      </c>
    </row>
    <row r="70" spans="1:2" ht="78.95" customHeight="1" x14ac:dyDescent="0.25">
      <c r="A70" s="23" t="s">
        <v>563</v>
      </c>
      <c r="B70" s="2" t="s">
        <v>564</v>
      </c>
    </row>
    <row r="71" spans="1:2" ht="15.95" customHeight="1" x14ac:dyDescent="0.25">
      <c r="A71" s="23" t="s">
        <v>565</v>
      </c>
      <c r="B71" s="2" t="s">
        <v>21</v>
      </c>
    </row>
    <row r="72" spans="1:2" ht="15.95" customHeight="1" x14ac:dyDescent="0.25">
      <c r="A72" s="23" t="s">
        <v>566</v>
      </c>
      <c r="B72" s="2" t="s">
        <v>21</v>
      </c>
    </row>
    <row r="73" spans="1:2" ht="29.1" customHeight="1" x14ac:dyDescent="0.25">
      <c r="A73" s="30" t="s">
        <v>567</v>
      </c>
      <c r="B73" s="2" t="s">
        <v>21</v>
      </c>
    </row>
    <row r="74" spans="1:2" ht="15.95" customHeight="1" x14ac:dyDescent="0.25">
      <c r="A74" s="23" t="s">
        <v>527</v>
      </c>
      <c r="B74" s="2"/>
    </row>
    <row r="75" spans="1:2" ht="15.95" customHeight="1" x14ac:dyDescent="0.25">
      <c r="A75" s="23" t="s">
        <v>568</v>
      </c>
      <c r="B75" s="2" t="s">
        <v>21</v>
      </c>
    </row>
    <row r="76" spans="1:2" ht="15.95" customHeight="1" x14ac:dyDescent="0.25">
      <c r="A76" s="23" t="s">
        <v>569</v>
      </c>
      <c r="B76" s="2" t="s">
        <v>21</v>
      </c>
    </row>
    <row r="77" spans="1:2" ht="15.95" customHeight="1" x14ac:dyDescent="0.25">
      <c r="A77" s="30" t="s">
        <v>570</v>
      </c>
      <c r="B77" s="2"/>
    </row>
    <row r="78" spans="1:2" ht="15.95" customHeight="1" x14ac:dyDescent="0.25">
      <c r="A78" s="30" t="s">
        <v>571</v>
      </c>
      <c r="B78" s="2"/>
    </row>
    <row r="79" spans="1:2" ht="15.95" customHeight="1" x14ac:dyDescent="0.25">
      <c r="A79" s="23" t="s">
        <v>572</v>
      </c>
      <c r="B79" s="2"/>
    </row>
    <row r="80" spans="1:2" ht="15.95" customHeight="1" x14ac:dyDescent="0.25">
      <c r="A80" s="23" t="s">
        <v>573</v>
      </c>
      <c r="B80" s="2" t="s">
        <v>21</v>
      </c>
    </row>
    <row r="81" spans="1:2" ht="15.95" customHeight="1" x14ac:dyDescent="0.25">
      <c r="A81" s="23" t="s">
        <v>574</v>
      </c>
      <c r="B81" s="2" t="s">
        <v>21</v>
      </c>
    </row>
    <row r="82" spans="1:2" ht="15.95" customHeight="1" x14ac:dyDescent="0.25">
      <c r="A82" s="30" t="s">
        <v>575</v>
      </c>
      <c r="B82" s="2"/>
    </row>
    <row r="83" spans="1:2" ht="29.1" customHeight="1" x14ac:dyDescent="0.25">
      <c r="A83" s="30" t="s">
        <v>576</v>
      </c>
      <c r="B83" s="2"/>
    </row>
    <row r="84" spans="1:2" ht="15.95" customHeight="1" x14ac:dyDescent="0.25">
      <c r="A84" s="23" t="s">
        <v>577</v>
      </c>
      <c r="B84" s="2"/>
    </row>
    <row r="85" spans="1:2" ht="15.95" customHeight="1" x14ac:dyDescent="0.25">
      <c r="A85" s="23" t="s">
        <v>578</v>
      </c>
      <c r="B85" s="2"/>
    </row>
    <row r="86" spans="1:2" ht="15.95" customHeight="1" x14ac:dyDescent="0.25">
      <c r="A86" s="23" t="s">
        <v>579</v>
      </c>
      <c r="B86" s="2"/>
    </row>
    <row r="87" spans="1:2" ht="15.95" customHeight="1" x14ac:dyDescent="0.25">
      <c r="A87" s="23" t="s">
        <v>580</v>
      </c>
      <c r="B87" s="2"/>
    </row>
    <row r="88" spans="1:2" ht="15.95" customHeight="1" x14ac:dyDescent="0.25">
      <c r="A88" s="23" t="s">
        <v>581</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35" t="s">
        <v>3</v>
      </c>
      <c r="B4" s="35"/>
      <c r="C4" s="35"/>
      <c r="D4" s="35"/>
      <c r="E4" s="35"/>
      <c r="F4" s="35"/>
      <c r="G4" s="35"/>
      <c r="H4" s="35"/>
      <c r="I4" s="35"/>
      <c r="J4" s="35"/>
      <c r="K4" s="35"/>
      <c r="L4" s="35"/>
      <c r="M4" s="35"/>
      <c r="N4" s="35"/>
      <c r="O4" s="35"/>
      <c r="P4" s="35"/>
      <c r="Q4" s="35"/>
      <c r="R4" s="35"/>
      <c r="S4" s="35"/>
    </row>
    <row r="6" spans="1:19" s="1" customFormat="1" ht="18.75" x14ac:dyDescent="0.3">
      <c r="A6" s="36" t="s">
        <v>4</v>
      </c>
      <c r="B6" s="36"/>
      <c r="C6" s="36"/>
      <c r="D6" s="36"/>
      <c r="E6" s="36"/>
      <c r="F6" s="36"/>
      <c r="G6" s="36"/>
      <c r="H6" s="36"/>
      <c r="I6" s="36"/>
      <c r="J6" s="36"/>
      <c r="K6" s="36"/>
      <c r="L6" s="36"/>
      <c r="M6" s="36"/>
      <c r="N6" s="36"/>
      <c r="O6" s="36"/>
      <c r="P6" s="36"/>
      <c r="Q6" s="36"/>
      <c r="R6" s="36"/>
      <c r="S6" s="36"/>
    </row>
    <row r="8" spans="1:19" s="1" customFormat="1" x14ac:dyDescent="0.25">
      <c r="A8" s="35" t="s">
        <v>5</v>
      </c>
      <c r="B8" s="35"/>
      <c r="C8" s="35"/>
      <c r="D8" s="35"/>
      <c r="E8" s="35"/>
      <c r="F8" s="35"/>
      <c r="G8" s="35"/>
      <c r="H8" s="35"/>
      <c r="I8" s="35"/>
      <c r="J8" s="35"/>
      <c r="K8" s="35"/>
      <c r="L8" s="35"/>
      <c r="M8" s="35"/>
      <c r="N8" s="35"/>
      <c r="O8" s="35"/>
      <c r="P8" s="35"/>
      <c r="Q8" s="35"/>
      <c r="R8" s="35"/>
      <c r="S8" s="35"/>
    </row>
    <row r="9" spans="1:19" s="1" customFormat="1" x14ac:dyDescent="0.25">
      <c r="A9" s="33" t="s">
        <v>6</v>
      </c>
      <c r="B9" s="33"/>
      <c r="C9" s="33"/>
      <c r="D9" s="33"/>
      <c r="E9" s="33"/>
      <c r="F9" s="33"/>
      <c r="G9" s="33"/>
      <c r="H9" s="33"/>
      <c r="I9" s="33"/>
      <c r="J9" s="33"/>
      <c r="K9" s="33"/>
      <c r="L9" s="33"/>
      <c r="M9" s="33"/>
      <c r="N9" s="33"/>
      <c r="O9" s="33"/>
      <c r="P9" s="33"/>
      <c r="Q9" s="33"/>
      <c r="R9" s="33"/>
      <c r="S9" s="33"/>
    </row>
    <row r="11" spans="1:19" s="1" customFormat="1" x14ac:dyDescent="0.25">
      <c r="A11" s="35" t="s">
        <v>7</v>
      </c>
      <c r="B11" s="35"/>
      <c r="C11" s="35"/>
      <c r="D11" s="35"/>
      <c r="E11" s="35"/>
      <c r="F11" s="35"/>
      <c r="G11" s="35"/>
      <c r="H11" s="35"/>
      <c r="I11" s="35"/>
      <c r="J11" s="35"/>
      <c r="K11" s="35"/>
      <c r="L11" s="35"/>
      <c r="M11" s="35"/>
      <c r="N11" s="35"/>
      <c r="O11" s="35"/>
      <c r="P11" s="35"/>
      <c r="Q11" s="35"/>
      <c r="R11" s="35"/>
      <c r="S11" s="35"/>
    </row>
    <row r="12" spans="1:19" s="1" customFormat="1" x14ac:dyDescent="0.25">
      <c r="A12" s="33" t="s">
        <v>8</v>
      </c>
      <c r="B12" s="33"/>
      <c r="C12" s="33"/>
      <c r="D12" s="33"/>
      <c r="E12" s="33"/>
      <c r="F12" s="33"/>
      <c r="G12" s="33"/>
      <c r="H12" s="33"/>
      <c r="I12" s="33"/>
      <c r="J12" s="33"/>
      <c r="K12" s="33"/>
      <c r="L12" s="33"/>
      <c r="M12" s="33"/>
      <c r="N12" s="33"/>
      <c r="O12" s="33"/>
      <c r="P12" s="33"/>
      <c r="Q12" s="33"/>
      <c r="R12" s="33"/>
      <c r="S12" s="33"/>
    </row>
    <row r="14" spans="1:19" s="1" customFormat="1" x14ac:dyDescent="0.25">
      <c r="A14" s="32" t="s">
        <v>9</v>
      </c>
      <c r="B14" s="32"/>
      <c r="C14" s="32"/>
      <c r="D14" s="32"/>
      <c r="E14" s="32"/>
      <c r="F14" s="32"/>
      <c r="G14" s="32"/>
      <c r="H14" s="32"/>
      <c r="I14" s="32"/>
      <c r="J14" s="32"/>
      <c r="K14" s="32"/>
      <c r="L14" s="32"/>
      <c r="M14" s="32"/>
      <c r="N14" s="32"/>
      <c r="O14" s="32"/>
      <c r="P14" s="32"/>
      <c r="Q14" s="32"/>
      <c r="R14" s="32"/>
      <c r="S14" s="32"/>
    </row>
    <row r="15" spans="1:19" s="1" customFormat="1" x14ac:dyDescent="0.25">
      <c r="A15" s="33" t="s">
        <v>10</v>
      </c>
      <c r="B15" s="33"/>
      <c r="C15" s="33"/>
      <c r="D15" s="33"/>
      <c r="E15" s="33"/>
      <c r="F15" s="33"/>
      <c r="G15" s="33"/>
      <c r="H15" s="33"/>
      <c r="I15" s="33"/>
      <c r="J15" s="33"/>
      <c r="K15" s="33"/>
      <c r="L15" s="33"/>
      <c r="M15" s="33"/>
      <c r="N15" s="33"/>
      <c r="O15" s="33"/>
      <c r="P15" s="33"/>
      <c r="Q15" s="33"/>
      <c r="R15" s="33"/>
      <c r="S15" s="33"/>
    </row>
    <row r="17" spans="1:19" ht="18.75" x14ac:dyDescent="0.3">
      <c r="A17" s="40" t="s">
        <v>74</v>
      </c>
      <c r="B17" s="40"/>
      <c r="C17" s="40"/>
      <c r="D17" s="40"/>
      <c r="E17" s="40"/>
      <c r="F17" s="40"/>
      <c r="G17" s="40"/>
      <c r="H17" s="40"/>
      <c r="I17" s="40"/>
      <c r="J17" s="40"/>
      <c r="K17" s="40"/>
      <c r="L17" s="40"/>
      <c r="M17" s="40"/>
      <c r="N17" s="40"/>
      <c r="O17" s="40"/>
      <c r="P17" s="40"/>
      <c r="Q17" s="40"/>
      <c r="R17" s="40"/>
      <c r="S17" s="40"/>
    </row>
    <row r="19" spans="1:19" s="1" customFormat="1" x14ac:dyDescent="0.25">
      <c r="A19" s="37" t="s">
        <v>12</v>
      </c>
      <c r="B19" s="37" t="s">
        <v>75</v>
      </c>
      <c r="C19" s="37" t="s">
        <v>76</v>
      </c>
      <c r="D19" s="37" t="s">
        <v>77</v>
      </c>
      <c r="E19" s="37" t="s">
        <v>78</v>
      </c>
      <c r="F19" s="37" t="s">
        <v>79</v>
      </c>
      <c r="G19" s="37" t="s">
        <v>80</v>
      </c>
      <c r="H19" s="37" t="s">
        <v>81</v>
      </c>
      <c r="I19" s="37" t="s">
        <v>82</v>
      </c>
      <c r="J19" s="37" t="s">
        <v>83</v>
      </c>
      <c r="K19" s="37" t="s">
        <v>84</v>
      </c>
      <c r="L19" s="37" t="s">
        <v>85</v>
      </c>
      <c r="M19" s="37" t="s">
        <v>86</v>
      </c>
      <c r="N19" s="37" t="s">
        <v>87</v>
      </c>
      <c r="O19" s="37" t="s">
        <v>88</v>
      </c>
      <c r="P19" s="37" t="s">
        <v>89</v>
      </c>
      <c r="Q19" s="39" t="s">
        <v>90</v>
      </c>
      <c r="R19" s="39"/>
      <c r="S19" s="37" t="s">
        <v>91</v>
      </c>
    </row>
    <row r="20" spans="1:19" s="1" customFormat="1" ht="141.75" x14ac:dyDescent="0.25">
      <c r="A20" s="38"/>
      <c r="B20" s="38"/>
      <c r="C20" s="38"/>
      <c r="D20" s="38"/>
      <c r="E20" s="38"/>
      <c r="F20" s="38"/>
      <c r="G20" s="38"/>
      <c r="H20" s="38"/>
      <c r="I20" s="38"/>
      <c r="J20" s="38"/>
      <c r="K20" s="38"/>
      <c r="L20" s="38"/>
      <c r="M20" s="38"/>
      <c r="N20" s="38"/>
      <c r="O20" s="38"/>
      <c r="P20" s="38"/>
      <c r="Q20" s="5" t="s">
        <v>92</v>
      </c>
      <c r="R20" s="5" t="s">
        <v>93</v>
      </c>
      <c r="S20" s="38"/>
    </row>
    <row r="21" spans="1:19" s="6" customFormat="1" x14ac:dyDescent="0.25">
      <c r="A21" s="2" t="s">
        <v>15</v>
      </c>
      <c r="B21" s="2" t="s">
        <v>16</v>
      </c>
      <c r="C21" s="2" t="s">
        <v>17</v>
      </c>
      <c r="D21" s="2" t="s">
        <v>24</v>
      </c>
      <c r="E21" s="2" t="s">
        <v>26</v>
      </c>
      <c r="F21" s="2" t="s">
        <v>28</v>
      </c>
      <c r="G21" s="2" t="s">
        <v>31</v>
      </c>
      <c r="H21" s="2" t="s">
        <v>33</v>
      </c>
      <c r="I21" s="2" t="s">
        <v>35</v>
      </c>
      <c r="J21" s="2" t="s">
        <v>37</v>
      </c>
      <c r="K21" s="2" t="s">
        <v>39</v>
      </c>
      <c r="L21" s="2" t="s">
        <v>42</v>
      </c>
      <c r="M21" s="2" t="s">
        <v>45</v>
      </c>
      <c r="N21" s="2" t="s">
        <v>47</v>
      </c>
      <c r="O21" s="2" t="s">
        <v>49</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35" t="s">
        <v>3</v>
      </c>
      <c r="B6" s="35"/>
      <c r="C6" s="35"/>
      <c r="D6" s="35"/>
      <c r="E6" s="35"/>
      <c r="F6" s="35"/>
      <c r="G6" s="35"/>
      <c r="H6" s="35"/>
      <c r="I6" s="35"/>
      <c r="J6" s="35"/>
      <c r="K6" s="35"/>
      <c r="L6" s="35"/>
      <c r="M6" s="35"/>
      <c r="N6" s="35"/>
      <c r="O6" s="35"/>
      <c r="P6" s="35"/>
      <c r="Q6" s="35"/>
      <c r="R6" s="35"/>
      <c r="S6" s="35"/>
      <c r="T6" s="35"/>
    </row>
    <row r="7" spans="1:20" ht="11.1" customHeight="1" x14ac:dyDescent="0.25"/>
    <row r="8" spans="1:20" s="1" customFormat="1" ht="18.95" customHeight="1" x14ac:dyDescent="0.25">
      <c r="A8" s="44" t="s">
        <v>4</v>
      </c>
      <c r="B8" s="44"/>
      <c r="C8" s="44"/>
      <c r="D8" s="44"/>
      <c r="E8" s="44"/>
      <c r="F8" s="44"/>
      <c r="G8" s="44"/>
      <c r="H8" s="44"/>
      <c r="I8" s="44"/>
      <c r="J8" s="44"/>
      <c r="K8" s="44"/>
      <c r="L8" s="44"/>
      <c r="M8" s="44"/>
      <c r="N8" s="44"/>
      <c r="O8" s="44"/>
      <c r="P8" s="44"/>
      <c r="Q8" s="44"/>
      <c r="R8" s="44"/>
      <c r="S8" s="44"/>
      <c r="T8" s="44"/>
    </row>
    <row r="9" spans="1:20" ht="11.1" customHeight="1" x14ac:dyDescent="0.25"/>
    <row r="10" spans="1:20" s="1" customFormat="1" ht="15.95" customHeight="1" x14ac:dyDescent="0.25">
      <c r="A10" s="35" t="s">
        <v>5</v>
      </c>
      <c r="B10" s="35"/>
      <c r="C10" s="35"/>
      <c r="D10" s="35"/>
      <c r="E10" s="35"/>
      <c r="F10" s="35"/>
      <c r="G10" s="35"/>
      <c r="H10" s="35"/>
      <c r="I10" s="35"/>
      <c r="J10" s="35"/>
      <c r="K10" s="35"/>
      <c r="L10" s="35"/>
      <c r="M10" s="35"/>
      <c r="N10" s="35"/>
      <c r="O10" s="35"/>
      <c r="P10" s="35"/>
      <c r="Q10" s="35"/>
      <c r="R10" s="35"/>
      <c r="S10" s="35"/>
      <c r="T10" s="35"/>
    </row>
    <row r="11" spans="1:20" s="1" customFormat="1" ht="15.95" customHeight="1" x14ac:dyDescent="0.25">
      <c r="A11" s="33" t="s">
        <v>6</v>
      </c>
      <c r="B11" s="33"/>
      <c r="C11" s="33"/>
      <c r="D11" s="33"/>
      <c r="E11" s="33"/>
      <c r="F11" s="33"/>
      <c r="G11" s="33"/>
      <c r="H11" s="33"/>
      <c r="I11" s="33"/>
      <c r="J11" s="33"/>
      <c r="K11" s="33"/>
      <c r="L11" s="33"/>
      <c r="M11" s="33"/>
      <c r="N11" s="33"/>
      <c r="O11" s="33"/>
      <c r="P11" s="33"/>
      <c r="Q11" s="33"/>
      <c r="R11" s="33"/>
      <c r="S11" s="33"/>
      <c r="T11" s="33"/>
    </row>
    <row r="12" spans="1:20" ht="11.1" customHeight="1" x14ac:dyDescent="0.25"/>
    <row r="13" spans="1:20" s="1" customFormat="1" ht="15.95" customHeight="1" x14ac:dyDescent="0.25">
      <c r="A13" s="35" t="s">
        <v>7</v>
      </c>
      <c r="B13" s="35"/>
      <c r="C13" s="35"/>
      <c r="D13" s="35"/>
      <c r="E13" s="35"/>
      <c r="F13" s="35"/>
      <c r="G13" s="35"/>
      <c r="H13" s="35"/>
      <c r="I13" s="35"/>
      <c r="J13" s="35"/>
      <c r="K13" s="35"/>
      <c r="L13" s="35"/>
      <c r="M13" s="35"/>
      <c r="N13" s="35"/>
      <c r="O13" s="35"/>
      <c r="P13" s="35"/>
      <c r="Q13" s="35"/>
      <c r="R13" s="35"/>
      <c r="S13" s="35"/>
      <c r="T13" s="35"/>
    </row>
    <row r="14" spans="1:20" s="1" customFormat="1" ht="15.95" customHeight="1" x14ac:dyDescent="0.25">
      <c r="A14" s="33" t="s">
        <v>8</v>
      </c>
      <c r="B14" s="33"/>
      <c r="C14" s="33"/>
      <c r="D14" s="33"/>
      <c r="E14" s="33"/>
      <c r="F14" s="33"/>
      <c r="G14" s="33"/>
      <c r="H14" s="33"/>
      <c r="I14" s="33"/>
      <c r="J14" s="33"/>
      <c r="K14" s="33"/>
      <c r="L14" s="33"/>
      <c r="M14" s="33"/>
      <c r="N14" s="33"/>
      <c r="O14" s="33"/>
      <c r="P14" s="33"/>
      <c r="Q14" s="33"/>
      <c r="R14" s="33"/>
      <c r="S14" s="33"/>
      <c r="T14" s="33"/>
    </row>
    <row r="15" spans="1:20" ht="11.1" customHeight="1" x14ac:dyDescent="0.25"/>
    <row r="16" spans="1:20" s="1" customFormat="1" ht="15.95" customHeight="1" x14ac:dyDescent="0.25">
      <c r="A16" s="32" t="s">
        <v>9</v>
      </c>
      <c r="B16" s="32"/>
      <c r="C16" s="32"/>
      <c r="D16" s="32"/>
      <c r="E16" s="32"/>
      <c r="F16" s="32"/>
      <c r="G16" s="32"/>
      <c r="H16" s="32"/>
      <c r="I16" s="32"/>
      <c r="J16" s="32"/>
      <c r="K16" s="32"/>
      <c r="L16" s="32"/>
      <c r="M16" s="32"/>
      <c r="N16" s="32"/>
      <c r="O16" s="32"/>
      <c r="P16" s="32"/>
      <c r="Q16" s="32"/>
      <c r="R16" s="32"/>
      <c r="S16" s="32"/>
      <c r="T16" s="32"/>
    </row>
    <row r="17" spans="1:20" s="1" customFormat="1" ht="15.95" customHeight="1" x14ac:dyDescent="0.25">
      <c r="A17" s="33" t="s">
        <v>10</v>
      </c>
      <c r="B17" s="33"/>
      <c r="C17" s="33"/>
      <c r="D17" s="33"/>
      <c r="E17" s="33"/>
      <c r="F17" s="33"/>
      <c r="G17" s="33"/>
      <c r="H17" s="33"/>
      <c r="I17" s="33"/>
      <c r="J17" s="33"/>
      <c r="K17" s="33"/>
      <c r="L17" s="33"/>
      <c r="M17" s="33"/>
      <c r="N17" s="33"/>
      <c r="O17" s="33"/>
      <c r="P17" s="33"/>
      <c r="Q17" s="33"/>
      <c r="R17" s="33"/>
      <c r="S17" s="33"/>
      <c r="T17" s="33"/>
    </row>
    <row r="18" spans="1:20" ht="11.1" customHeight="1" x14ac:dyDescent="0.25"/>
    <row r="19" spans="1:20" s="9" customFormat="1" ht="18.95" customHeight="1" x14ac:dyDescent="0.3">
      <c r="A19" s="34" t="s">
        <v>94</v>
      </c>
      <c r="B19" s="34"/>
      <c r="C19" s="34"/>
      <c r="D19" s="34"/>
      <c r="E19" s="34"/>
      <c r="F19" s="34"/>
      <c r="G19" s="34"/>
      <c r="H19" s="34"/>
      <c r="I19" s="34"/>
      <c r="J19" s="34"/>
      <c r="K19" s="34"/>
      <c r="L19" s="34"/>
      <c r="M19" s="34"/>
      <c r="N19" s="34"/>
      <c r="O19" s="34"/>
      <c r="P19" s="34"/>
      <c r="Q19" s="34"/>
      <c r="R19" s="34"/>
      <c r="S19" s="34"/>
      <c r="T19" s="34"/>
    </row>
    <row r="20" spans="1:20" s="1" customFormat="1" ht="15.95" customHeight="1" x14ac:dyDescent="0.25"/>
    <row r="21" spans="1:20" s="1" customFormat="1" ht="15.95" customHeight="1" x14ac:dyDescent="0.25">
      <c r="A21" s="37" t="s">
        <v>12</v>
      </c>
      <c r="B21" s="37" t="s">
        <v>95</v>
      </c>
      <c r="C21" s="37"/>
      <c r="D21" s="37" t="s">
        <v>96</v>
      </c>
      <c r="E21" s="37" t="s">
        <v>97</v>
      </c>
      <c r="F21" s="37"/>
      <c r="G21" s="37" t="s">
        <v>98</v>
      </c>
      <c r="H21" s="37"/>
      <c r="I21" s="37" t="s">
        <v>99</v>
      </c>
      <c r="J21" s="37"/>
      <c r="K21" s="37" t="s">
        <v>100</v>
      </c>
      <c r="L21" s="37" t="s">
        <v>101</v>
      </c>
      <c r="M21" s="37"/>
      <c r="N21" s="37" t="s">
        <v>102</v>
      </c>
      <c r="O21" s="37"/>
      <c r="P21" s="37" t="s">
        <v>103</v>
      </c>
      <c r="Q21" s="39" t="s">
        <v>104</v>
      </c>
      <c r="R21" s="39"/>
      <c r="S21" s="39" t="s">
        <v>105</v>
      </c>
      <c r="T21" s="39"/>
    </row>
    <row r="22" spans="1:20" s="1" customFormat="1" ht="95.1" customHeight="1" x14ac:dyDescent="0.25">
      <c r="A22" s="43"/>
      <c r="B22" s="41"/>
      <c r="C22" s="42"/>
      <c r="D22" s="43"/>
      <c r="E22" s="41"/>
      <c r="F22" s="42"/>
      <c r="G22" s="41"/>
      <c r="H22" s="42"/>
      <c r="I22" s="41"/>
      <c r="J22" s="42"/>
      <c r="K22" s="38"/>
      <c r="L22" s="41"/>
      <c r="M22" s="42"/>
      <c r="N22" s="41"/>
      <c r="O22" s="42"/>
      <c r="P22" s="38"/>
      <c r="Q22" s="5" t="s">
        <v>106</v>
      </c>
      <c r="R22" s="5" t="s">
        <v>107</v>
      </c>
      <c r="S22" s="5" t="s">
        <v>108</v>
      </c>
      <c r="T22" s="5" t="s">
        <v>109</v>
      </c>
    </row>
    <row r="23" spans="1:20" s="1" customFormat="1" ht="15.95" customHeight="1" x14ac:dyDescent="0.25">
      <c r="A23" s="38"/>
      <c r="B23" s="5" t="s">
        <v>110</v>
      </c>
      <c r="C23" s="5" t="s">
        <v>111</v>
      </c>
      <c r="D23" s="38"/>
      <c r="E23" s="5" t="s">
        <v>110</v>
      </c>
      <c r="F23" s="5" t="s">
        <v>111</v>
      </c>
      <c r="G23" s="5" t="s">
        <v>110</v>
      </c>
      <c r="H23" s="5" t="s">
        <v>111</v>
      </c>
      <c r="I23" s="5" t="s">
        <v>110</v>
      </c>
      <c r="J23" s="5" t="s">
        <v>111</v>
      </c>
      <c r="K23" s="5" t="s">
        <v>110</v>
      </c>
      <c r="L23" s="5" t="s">
        <v>110</v>
      </c>
      <c r="M23" s="5" t="s">
        <v>111</v>
      </c>
      <c r="N23" s="5" t="s">
        <v>110</v>
      </c>
      <c r="O23" s="5" t="s">
        <v>111</v>
      </c>
      <c r="P23" s="5" t="s">
        <v>110</v>
      </c>
      <c r="Q23" s="5" t="s">
        <v>110</v>
      </c>
      <c r="R23" s="5" t="s">
        <v>110</v>
      </c>
      <c r="S23" s="5" t="s">
        <v>110</v>
      </c>
      <c r="T23" s="5" t="s">
        <v>110</v>
      </c>
    </row>
    <row r="24" spans="1:20" s="1" customFormat="1" ht="15.95" customHeight="1" x14ac:dyDescent="0.25">
      <c r="A24" s="5" t="s">
        <v>15</v>
      </c>
      <c r="B24" s="5" t="s">
        <v>16</v>
      </c>
      <c r="C24" s="5" t="s">
        <v>17</v>
      </c>
      <c r="D24" s="5" t="s">
        <v>24</v>
      </c>
      <c r="E24" s="5" t="s">
        <v>26</v>
      </c>
      <c r="F24" s="5" t="s">
        <v>28</v>
      </c>
      <c r="G24" s="5" t="s">
        <v>31</v>
      </c>
      <c r="H24" s="5" t="s">
        <v>33</v>
      </c>
      <c r="I24" s="5" t="s">
        <v>35</v>
      </c>
      <c r="J24" s="5" t="s">
        <v>37</v>
      </c>
      <c r="K24" s="5" t="s">
        <v>39</v>
      </c>
      <c r="L24" s="5" t="s">
        <v>42</v>
      </c>
      <c r="M24" s="5" t="s">
        <v>45</v>
      </c>
      <c r="N24" s="5" t="s">
        <v>47</v>
      </c>
      <c r="O24" s="5" t="s">
        <v>49</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112</v>
      </c>
    </row>
    <row r="28" spans="1:20" ht="12.95" customHeight="1" x14ac:dyDescent="0.25">
      <c r="B28" s="12" t="s">
        <v>113</v>
      </c>
    </row>
    <row r="29" spans="1:20" ht="12.95" customHeight="1" x14ac:dyDescent="0.25"/>
    <row r="30" spans="1:20" ht="12.95" customHeight="1" x14ac:dyDescent="0.25">
      <c r="B30" s="13" t="s">
        <v>114</v>
      </c>
    </row>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workbookViewId="0">
      <selection activeCell="A25" sqref="A25:AA2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35" t="s">
        <v>3</v>
      </c>
      <c r="B5" s="35"/>
      <c r="C5" s="35"/>
      <c r="D5" s="35"/>
      <c r="E5" s="35"/>
      <c r="F5" s="35"/>
      <c r="G5" s="35"/>
      <c r="H5" s="35"/>
      <c r="I5" s="35"/>
      <c r="J5" s="35"/>
      <c r="K5" s="35"/>
      <c r="L5" s="35"/>
      <c r="M5" s="35"/>
      <c r="N5" s="35"/>
      <c r="O5" s="35"/>
      <c r="P5" s="35"/>
      <c r="Q5" s="35"/>
      <c r="R5" s="35"/>
      <c r="S5" s="35"/>
      <c r="T5" s="35"/>
      <c r="U5" s="35"/>
      <c r="V5" s="35"/>
      <c r="W5" s="35"/>
      <c r="X5" s="35"/>
      <c r="Y5" s="35"/>
      <c r="Z5" s="35"/>
      <c r="AA5" s="35"/>
    </row>
    <row r="7" spans="1:27" s="1" customFormat="1" ht="18.75" x14ac:dyDescent="0.3">
      <c r="E7" s="36" t="s">
        <v>4</v>
      </c>
      <c r="F7" s="36"/>
      <c r="G7" s="36"/>
      <c r="H7" s="36"/>
      <c r="I7" s="36"/>
      <c r="J7" s="36"/>
      <c r="K7" s="36"/>
      <c r="L7" s="36"/>
      <c r="M7" s="36"/>
      <c r="N7" s="36"/>
      <c r="O7" s="36"/>
      <c r="P7" s="36"/>
      <c r="Q7" s="36"/>
      <c r="R7" s="36"/>
      <c r="S7" s="36"/>
      <c r="T7" s="36"/>
      <c r="U7" s="36"/>
      <c r="V7" s="36"/>
      <c r="W7" s="36"/>
      <c r="X7" s="36"/>
      <c r="Y7" s="36"/>
    </row>
    <row r="9" spans="1:27" s="1" customFormat="1" ht="15.75" x14ac:dyDescent="0.25">
      <c r="E9" s="35" t="s">
        <v>5</v>
      </c>
      <c r="F9" s="35"/>
      <c r="G9" s="35"/>
      <c r="H9" s="35"/>
      <c r="I9" s="35"/>
      <c r="J9" s="35"/>
      <c r="K9" s="35"/>
      <c r="L9" s="35"/>
      <c r="M9" s="35"/>
      <c r="N9" s="35"/>
      <c r="O9" s="35"/>
      <c r="P9" s="35"/>
      <c r="Q9" s="35"/>
      <c r="R9" s="35"/>
      <c r="S9" s="35"/>
      <c r="T9" s="35"/>
      <c r="U9" s="35"/>
      <c r="V9" s="35"/>
      <c r="W9" s="35"/>
      <c r="X9" s="35"/>
      <c r="Y9" s="35"/>
    </row>
    <row r="10" spans="1:27" s="1" customFormat="1" ht="15.75" x14ac:dyDescent="0.25">
      <c r="E10" s="33" t="s">
        <v>6</v>
      </c>
      <c r="F10" s="33"/>
      <c r="G10" s="33"/>
      <c r="H10" s="33"/>
      <c r="I10" s="33"/>
      <c r="J10" s="33"/>
      <c r="K10" s="33"/>
      <c r="L10" s="33"/>
      <c r="M10" s="33"/>
      <c r="N10" s="33"/>
      <c r="O10" s="33"/>
      <c r="P10" s="33"/>
      <c r="Q10" s="33"/>
      <c r="R10" s="33"/>
      <c r="S10" s="33"/>
      <c r="T10" s="33"/>
      <c r="U10" s="33"/>
      <c r="V10" s="33"/>
      <c r="W10" s="33"/>
      <c r="X10" s="33"/>
      <c r="Y10" s="33"/>
    </row>
    <row r="12" spans="1:27" s="1" customFormat="1" ht="15.75" x14ac:dyDescent="0.25">
      <c r="E12" s="35" t="s">
        <v>7</v>
      </c>
      <c r="F12" s="35"/>
      <c r="G12" s="35"/>
      <c r="H12" s="35"/>
      <c r="I12" s="35"/>
      <c r="J12" s="35"/>
      <c r="K12" s="35"/>
      <c r="L12" s="35"/>
      <c r="M12" s="35"/>
      <c r="N12" s="35"/>
      <c r="O12" s="35"/>
      <c r="P12" s="35"/>
      <c r="Q12" s="35"/>
      <c r="R12" s="35"/>
      <c r="S12" s="35"/>
      <c r="T12" s="35"/>
      <c r="U12" s="35"/>
      <c r="V12" s="35"/>
      <c r="W12" s="35"/>
      <c r="X12" s="35"/>
      <c r="Y12" s="35"/>
    </row>
    <row r="13" spans="1:27" s="1" customFormat="1" ht="15.75" x14ac:dyDescent="0.25">
      <c r="E13" s="33" t="s">
        <v>8</v>
      </c>
      <c r="F13" s="33"/>
      <c r="G13" s="33"/>
      <c r="H13" s="33"/>
      <c r="I13" s="33"/>
      <c r="J13" s="33"/>
      <c r="K13" s="33"/>
      <c r="L13" s="33"/>
      <c r="M13" s="33"/>
      <c r="N13" s="33"/>
      <c r="O13" s="33"/>
      <c r="P13" s="33"/>
      <c r="Q13" s="33"/>
      <c r="R13" s="33"/>
      <c r="S13" s="33"/>
      <c r="T13" s="33"/>
      <c r="U13" s="33"/>
      <c r="V13" s="33"/>
      <c r="W13" s="33"/>
      <c r="X13" s="33"/>
      <c r="Y13" s="33"/>
    </row>
    <row r="15" spans="1:27" s="1" customFormat="1" ht="15.75" x14ac:dyDescent="0.25">
      <c r="E15" s="32" t="s">
        <v>9</v>
      </c>
      <c r="F15" s="32"/>
      <c r="G15" s="32"/>
      <c r="H15" s="32"/>
      <c r="I15" s="32"/>
      <c r="J15" s="32"/>
      <c r="K15" s="32"/>
      <c r="L15" s="32"/>
      <c r="M15" s="32"/>
      <c r="N15" s="32"/>
      <c r="O15" s="32"/>
      <c r="P15" s="32"/>
      <c r="Q15" s="32"/>
      <c r="R15" s="32"/>
      <c r="S15" s="32"/>
      <c r="T15" s="32"/>
      <c r="U15" s="32"/>
      <c r="V15" s="32"/>
      <c r="W15" s="32"/>
      <c r="X15" s="32"/>
      <c r="Y15" s="32"/>
    </row>
    <row r="16" spans="1:27" s="1" customFormat="1" ht="15.75" x14ac:dyDescent="0.25">
      <c r="E16" s="33" t="s">
        <v>10</v>
      </c>
      <c r="F16" s="33"/>
      <c r="G16" s="33"/>
      <c r="H16" s="33"/>
      <c r="I16" s="33"/>
      <c r="J16" s="33"/>
      <c r="K16" s="33"/>
      <c r="L16" s="33"/>
      <c r="M16" s="33"/>
      <c r="N16" s="33"/>
      <c r="O16" s="33"/>
      <c r="P16" s="33"/>
      <c r="Q16" s="33"/>
      <c r="R16" s="33"/>
      <c r="S16" s="33"/>
      <c r="T16" s="33"/>
      <c r="U16" s="33"/>
      <c r="V16" s="33"/>
      <c r="W16" s="33"/>
      <c r="X16" s="33"/>
      <c r="Y16" s="33"/>
    </row>
    <row r="19" spans="1:27" s="9" customFormat="1" ht="18.75" x14ac:dyDescent="0.3">
      <c r="A19" s="34" t="s">
        <v>124</v>
      </c>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row>
    <row r="21" spans="1:27" s="1" customFormat="1" ht="15.75" x14ac:dyDescent="0.25">
      <c r="A21" s="37" t="s">
        <v>12</v>
      </c>
      <c r="B21" s="37" t="s">
        <v>125</v>
      </c>
      <c r="C21" s="37"/>
      <c r="D21" s="37" t="s">
        <v>126</v>
      </c>
      <c r="E21" s="37"/>
      <c r="F21" s="39" t="s">
        <v>84</v>
      </c>
      <c r="G21" s="39"/>
      <c r="H21" s="39"/>
      <c r="I21" s="39"/>
      <c r="J21" s="37" t="s">
        <v>127</v>
      </c>
      <c r="K21" s="37" t="s">
        <v>128</v>
      </c>
      <c r="L21" s="37"/>
      <c r="M21" s="37" t="s">
        <v>129</v>
      </c>
      <c r="N21" s="37"/>
      <c r="O21" s="37" t="s">
        <v>130</v>
      </c>
      <c r="P21" s="37"/>
      <c r="Q21" s="37" t="s">
        <v>131</v>
      </c>
      <c r="R21" s="37"/>
      <c r="S21" s="37" t="s">
        <v>132</v>
      </c>
      <c r="T21" s="37" t="s">
        <v>133</v>
      </c>
      <c r="U21" s="37" t="s">
        <v>134</v>
      </c>
      <c r="V21" s="37" t="s">
        <v>135</v>
      </c>
      <c r="W21" s="37"/>
      <c r="X21" s="39" t="s">
        <v>104</v>
      </c>
      <c r="Y21" s="39"/>
      <c r="Z21" s="39" t="s">
        <v>105</v>
      </c>
      <c r="AA21" s="39"/>
    </row>
    <row r="22" spans="1:27" s="1" customFormat="1" ht="110.25" x14ac:dyDescent="0.25">
      <c r="A22" s="43"/>
      <c r="B22" s="41"/>
      <c r="C22" s="42"/>
      <c r="D22" s="41"/>
      <c r="E22" s="42"/>
      <c r="F22" s="39" t="s">
        <v>136</v>
      </c>
      <c r="G22" s="39"/>
      <c r="H22" s="39" t="s">
        <v>137</v>
      </c>
      <c r="I22" s="39"/>
      <c r="J22" s="38"/>
      <c r="K22" s="41"/>
      <c r="L22" s="42"/>
      <c r="M22" s="41"/>
      <c r="N22" s="42"/>
      <c r="O22" s="41"/>
      <c r="P22" s="42"/>
      <c r="Q22" s="41"/>
      <c r="R22" s="42"/>
      <c r="S22" s="38"/>
      <c r="T22" s="38"/>
      <c r="U22" s="38"/>
      <c r="V22" s="41"/>
      <c r="W22" s="42"/>
      <c r="X22" s="5" t="s">
        <v>106</v>
      </c>
      <c r="Y22" s="5" t="s">
        <v>107</v>
      </c>
      <c r="Z22" s="5" t="s">
        <v>108</v>
      </c>
      <c r="AA22" s="5" t="s">
        <v>109</v>
      </c>
    </row>
    <row r="23" spans="1:27" s="1" customFormat="1" ht="15.75" x14ac:dyDescent="0.25">
      <c r="A23" s="38"/>
      <c r="B23" s="5" t="s">
        <v>110</v>
      </c>
      <c r="C23" s="5" t="s">
        <v>111</v>
      </c>
      <c r="D23" s="5" t="s">
        <v>110</v>
      </c>
      <c r="E23" s="5" t="s">
        <v>111</v>
      </c>
      <c r="F23" s="5" t="s">
        <v>110</v>
      </c>
      <c r="G23" s="5" t="s">
        <v>111</v>
      </c>
      <c r="H23" s="5" t="s">
        <v>110</v>
      </c>
      <c r="I23" s="5" t="s">
        <v>111</v>
      </c>
      <c r="J23" s="5" t="s">
        <v>110</v>
      </c>
      <c r="K23" s="5" t="s">
        <v>110</v>
      </c>
      <c r="L23" s="5" t="s">
        <v>111</v>
      </c>
      <c r="M23" s="5" t="s">
        <v>110</v>
      </c>
      <c r="N23" s="5" t="s">
        <v>111</v>
      </c>
      <c r="O23" s="5" t="s">
        <v>110</v>
      </c>
      <c r="P23" s="5" t="s">
        <v>111</v>
      </c>
      <c r="Q23" s="5" t="s">
        <v>110</v>
      </c>
      <c r="R23" s="5" t="s">
        <v>111</v>
      </c>
      <c r="S23" s="5" t="s">
        <v>110</v>
      </c>
      <c r="T23" s="5" t="s">
        <v>110</v>
      </c>
      <c r="U23" s="5" t="s">
        <v>110</v>
      </c>
      <c r="V23" s="5" t="s">
        <v>110</v>
      </c>
      <c r="W23" s="5" t="s">
        <v>111</v>
      </c>
      <c r="X23" s="5" t="s">
        <v>110</v>
      </c>
      <c r="Y23" s="5" t="s">
        <v>110</v>
      </c>
      <c r="Z23" s="5" t="s">
        <v>110</v>
      </c>
      <c r="AA23" s="5" t="s">
        <v>110</v>
      </c>
    </row>
    <row r="24" spans="1:27" s="1" customFormat="1" ht="15.75" x14ac:dyDescent="0.25">
      <c r="A24" s="5" t="s">
        <v>15</v>
      </c>
      <c r="B24" s="5" t="s">
        <v>16</v>
      </c>
      <c r="C24" s="5" t="s">
        <v>17</v>
      </c>
      <c r="D24" s="5" t="s">
        <v>24</v>
      </c>
      <c r="E24" s="5" t="s">
        <v>26</v>
      </c>
      <c r="F24" s="5" t="s">
        <v>28</v>
      </c>
      <c r="G24" s="5" t="s">
        <v>31</v>
      </c>
      <c r="H24" s="5" t="s">
        <v>33</v>
      </c>
      <c r="I24" s="5" t="s">
        <v>35</v>
      </c>
      <c r="J24" s="5" t="s">
        <v>37</v>
      </c>
      <c r="K24" s="5" t="s">
        <v>39</v>
      </c>
      <c r="L24" s="5" t="s">
        <v>42</v>
      </c>
      <c r="M24" s="5" t="s">
        <v>45</v>
      </c>
      <c r="N24" s="5" t="s">
        <v>47</v>
      </c>
      <c r="O24" s="5" t="s">
        <v>49</v>
      </c>
      <c r="P24" s="5" t="s">
        <v>52</v>
      </c>
      <c r="Q24" s="5" t="s">
        <v>58</v>
      </c>
      <c r="R24" s="5" t="s">
        <v>60</v>
      </c>
      <c r="S24" s="5" t="s">
        <v>62</v>
      </c>
      <c r="T24" s="5" t="s">
        <v>64</v>
      </c>
      <c r="U24" s="5" t="s">
        <v>66</v>
      </c>
      <c r="V24" s="5" t="s">
        <v>68</v>
      </c>
      <c r="W24" s="5" t="s">
        <v>71</v>
      </c>
      <c r="X24" s="5" t="s">
        <v>138</v>
      </c>
      <c r="Y24" s="5" t="s">
        <v>139</v>
      </c>
      <c r="Z24" s="5" t="s">
        <v>140</v>
      </c>
      <c r="AA24" s="5" t="s">
        <v>141</v>
      </c>
    </row>
    <row r="25" spans="1:27" s="6" customFormat="1" ht="31.5" x14ac:dyDescent="0.25">
      <c r="A25" s="64">
        <v>1</v>
      </c>
      <c r="B25" s="65" t="s">
        <v>583</v>
      </c>
      <c r="C25" s="65" t="s">
        <v>583</v>
      </c>
      <c r="D25" s="65" t="s">
        <v>583</v>
      </c>
      <c r="E25" s="65" t="s">
        <v>583</v>
      </c>
      <c r="F25" s="66">
        <v>110</v>
      </c>
      <c r="G25" s="66">
        <v>110</v>
      </c>
      <c r="H25" s="66">
        <v>110</v>
      </c>
      <c r="I25" s="66">
        <v>110</v>
      </c>
      <c r="J25" s="66">
        <v>1985</v>
      </c>
      <c r="K25" s="66">
        <v>1</v>
      </c>
      <c r="L25" s="66">
        <v>1</v>
      </c>
      <c r="M25" s="66">
        <v>150</v>
      </c>
      <c r="N25" s="66">
        <v>150</v>
      </c>
      <c r="O25" s="66" t="s">
        <v>584</v>
      </c>
      <c r="P25" s="66" t="s">
        <v>584</v>
      </c>
      <c r="Q25" s="67">
        <v>47.274999999999999</v>
      </c>
      <c r="R25" s="67">
        <v>47.274999999999999</v>
      </c>
      <c r="S25" s="68">
        <v>2015</v>
      </c>
      <c r="T25" s="66" t="s">
        <v>21</v>
      </c>
      <c r="U25" s="66" t="s">
        <v>21</v>
      </c>
      <c r="V25" s="69" t="s">
        <v>585</v>
      </c>
      <c r="W25" s="69" t="s">
        <v>585</v>
      </c>
      <c r="X25" s="66" t="s">
        <v>21</v>
      </c>
      <c r="Y25" s="66" t="s">
        <v>21</v>
      </c>
      <c r="Z25" s="66" t="s">
        <v>21</v>
      </c>
      <c r="AA25" s="66" t="s">
        <v>21</v>
      </c>
    </row>
    <row r="26" spans="1:27" ht="31.5" x14ac:dyDescent="0.25">
      <c r="A26" s="64">
        <v>2</v>
      </c>
      <c r="B26" s="65" t="s">
        <v>586</v>
      </c>
      <c r="C26" s="65" t="s">
        <v>586</v>
      </c>
      <c r="D26" s="65" t="s">
        <v>586</v>
      </c>
      <c r="E26" s="65" t="s">
        <v>586</v>
      </c>
      <c r="F26" s="66">
        <v>110</v>
      </c>
      <c r="G26" s="66">
        <v>110</v>
      </c>
      <c r="H26" s="66">
        <v>110</v>
      </c>
      <c r="I26" s="66">
        <v>110</v>
      </c>
      <c r="J26" s="66">
        <v>1985</v>
      </c>
      <c r="K26" s="66">
        <v>1</v>
      </c>
      <c r="L26" s="66">
        <v>1</v>
      </c>
      <c r="M26" s="66">
        <v>150</v>
      </c>
      <c r="N26" s="66">
        <v>150</v>
      </c>
      <c r="O26" s="66" t="s">
        <v>584</v>
      </c>
      <c r="P26" s="66" t="s">
        <v>584</v>
      </c>
      <c r="Q26" s="67">
        <v>89.41</v>
      </c>
      <c r="R26" s="67">
        <v>89.41</v>
      </c>
      <c r="S26" s="68">
        <v>2015</v>
      </c>
      <c r="T26" s="66" t="s">
        <v>21</v>
      </c>
      <c r="U26" s="66" t="s">
        <v>21</v>
      </c>
      <c r="V26" s="69" t="s">
        <v>585</v>
      </c>
      <c r="W26" s="69" t="s">
        <v>585</v>
      </c>
      <c r="X26" s="66" t="s">
        <v>21</v>
      </c>
      <c r="Y26" s="66" t="s">
        <v>21</v>
      </c>
      <c r="Z26" s="66" t="s">
        <v>21</v>
      </c>
      <c r="AA26" s="66"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2"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5" t="s">
        <v>3</v>
      </c>
      <c r="B5" s="35"/>
      <c r="C5" s="35"/>
    </row>
    <row r="7" spans="1:3" ht="18.75" x14ac:dyDescent="0.3">
      <c r="A7" s="36" t="s">
        <v>4</v>
      </c>
      <c r="B7" s="36"/>
      <c r="C7" s="36"/>
    </row>
    <row r="9" spans="1:3" x14ac:dyDescent="0.25">
      <c r="A9" s="35" t="s">
        <v>5</v>
      </c>
      <c r="B9" s="35"/>
      <c r="C9" s="35"/>
    </row>
    <row r="10" spans="1:3" x14ac:dyDescent="0.25">
      <c r="A10" s="33" t="s">
        <v>6</v>
      </c>
      <c r="B10" s="33"/>
      <c r="C10" s="33"/>
    </row>
    <row r="12" spans="1:3" x14ac:dyDescent="0.25">
      <c r="A12" s="35" t="s">
        <v>7</v>
      </c>
      <c r="B12" s="35"/>
      <c r="C12" s="35"/>
    </row>
    <row r="13" spans="1:3" x14ac:dyDescent="0.25">
      <c r="A13" s="33" t="s">
        <v>8</v>
      </c>
      <c r="B13" s="33"/>
      <c r="C13" s="33"/>
    </row>
    <row r="15" spans="1:3" x14ac:dyDescent="0.25">
      <c r="A15" s="32" t="s">
        <v>9</v>
      </c>
      <c r="B15" s="32"/>
      <c r="C15" s="32"/>
    </row>
    <row r="16" spans="1:3" x14ac:dyDescent="0.25">
      <c r="A16" s="33" t="s">
        <v>10</v>
      </c>
      <c r="B16" s="33"/>
      <c r="C16" s="33"/>
    </row>
    <row r="18" spans="1:3" ht="18.75" x14ac:dyDescent="0.3">
      <c r="A18" s="40" t="s">
        <v>142</v>
      </c>
      <c r="B18" s="40"/>
      <c r="C18" s="40"/>
    </row>
    <row r="20" spans="1:3" x14ac:dyDescent="0.25">
      <c r="A20" s="14" t="s">
        <v>12</v>
      </c>
      <c r="B20" s="2" t="s">
        <v>13</v>
      </c>
      <c r="C20" s="2" t="s">
        <v>14</v>
      </c>
    </row>
    <row r="21" spans="1:3" x14ac:dyDescent="0.25">
      <c r="A21" s="2" t="s">
        <v>15</v>
      </c>
      <c r="B21" s="2" t="s">
        <v>16</v>
      </c>
      <c r="C21" s="2" t="s">
        <v>17</v>
      </c>
    </row>
    <row r="22" spans="1:3" ht="110.25" x14ac:dyDescent="0.25">
      <c r="A22" s="3" t="s">
        <v>15</v>
      </c>
      <c r="B22" s="3" t="s">
        <v>143</v>
      </c>
      <c r="C22" s="5" t="s">
        <v>144</v>
      </c>
    </row>
    <row r="23" spans="1:3" ht="94.5" x14ac:dyDescent="0.25">
      <c r="A23" s="3" t="s">
        <v>16</v>
      </c>
      <c r="B23" s="3" t="s">
        <v>145</v>
      </c>
      <c r="C23" s="5" t="s">
        <v>146</v>
      </c>
    </row>
    <row r="24" spans="1:3" ht="126" x14ac:dyDescent="0.25">
      <c r="A24" s="3" t="s">
        <v>17</v>
      </c>
      <c r="B24" s="3" t="s">
        <v>147</v>
      </c>
      <c r="C24" s="5" t="s">
        <v>148</v>
      </c>
    </row>
    <row r="25" spans="1:3" ht="31.5" x14ac:dyDescent="0.25">
      <c r="A25" s="3" t="s">
        <v>24</v>
      </c>
      <c r="B25" s="3" t="s">
        <v>149</v>
      </c>
      <c r="C25" s="5" t="s">
        <v>21</v>
      </c>
    </row>
    <row r="26" spans="1:3" ht="31.5" x14ac:dyDescent="0.25">
      <c r="A26" s="3" t="s">
        <v>26</v>
      </c>
      <c r="B26" s="3" t="s">
        <v>150</v>
      </c>
      <c r="C26" s="5" t="s">
        <v>151</v>
      </c>
    </row>
    <row r="27" spans="1:3" ht="47.25" x14ac:dyDescent="0.25">
      <c r="A27" s="3" t="s">
        <v>28</v>
      </c>
      <c r="B27" s="3" t="s">
        <v>152</v>
      </c>
      <c r="C27" s="5" t="s">
        <v>153</v>
      </c>
    </row>
    <row r="28" spans="1:3" x14ac:dyDescent="0.25">
      <c r="A28" s="3" t="s">
        <v>31</v>
      </c>
      <c r="B28" s="3" t="s">
        <v>154</v>
      </c>
      <c r="C28" s="5" t="s">
        <v>155</v>
      </c>
    </row>
    <row r="29" spans="1:3" x14ac:dyDescent="0.25">
      <c r="A29" s="3" t="s">
        <v>33</v>
      </c>
      <c r="B29" s="3" t="s">
        <v>156</v>
      </c>
      <c r="C29" s="5" t="s">
        <v>157</v>
      </c>
    </row>
    <row r="30" spans="1:3" x14ac:dyDescent="0.25">
      <c r="A30" s="3" t="s">
        <v>35</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0"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35" t="s">
        <v>3</v>
      </c>
      <c r="B4" s="35"/>
      <c r="C4" s="35"/>
      <c r="D4" s="35"/>
      <c r="E4" s="35"/>
      <c r="F4" s="35"/>
      <c r="G4" s="35"/>
      <c r="H4" s="35"/>
      <c r="I4" s="35"/>
      <c r="J4" s="35"/>
      <c r="K4" s="35"/>
      <c r="L4" s="35"/>
      <c r="M4" s="35"/>
      <c r="N4" s="35"/>
      <c r="O4" s="35"/>
      <c r="P4" s="35"/>
      <c r="Q4" s="35"/>
      <c r="R4" s="35"/>
      <c r="S4" s="35"/>
      <c r="T4" s="35"/>
      <c r="U4" s="35"/>
      <c r="V4" s="35"/>
      <c r="W4" s="35"/>
      <c r="X4" s="35"/>
      <c r="Y4" s="35"/>
      <c r="Z4" s="35"/>
    </row>
    <row r="6" spans="1:26" ht="18.75" x14ac:dyDescent="0.3">
      <c r="A6" s="36" t="s">
        <v>4</v>
      </c>
      <c r="B6" s="36"/>
      <c r="C6" s="36"/>
      <c r="D6" s="36"/>
      <c r="E6" s="36"/>
      <c r="F6" s="36"/>
      <c r="G6" s="36"/>
      <c r="H6" s="36"/>
      <c r="I6" s="36"/>
      <c r="J6" s="36"/>
      <c r="K6" s="36"/>
      <c r="L6" s="36"/>
      <c r="M6" s="36"/>
      <c r="N6" s="36"/>
      <c r="O6" s="36"/>
      <c r="P6" s="36"/>
      <c r="Q6" s="36"/>
      <c r="R6" s="36"/>
      <c r="S6" s="36"/>
      <c r="T6" s="36"/>
      <c r="U6" s="36"/>
      <c r="V6" s="36"/>
      <c r="W6" s="36"/>
      <c r="X6" s="36"/>
      <c r="Y6" s="36"/>
      <c r="Z6" s="36"/>
    </row>
    <row r="8" spans="1:26" ht="15.75" x14ac:dyDescent="0.25">
      <c r="A8" s="35" t="s">
        <v>5</v>
      </c>
      <c r="B8" s="35"/>
      <c r="C8" s="35"/>
      <c r="D8" s="35"/>
      <c r="E8" s="35"/>
      <c r="F8" s="35"/>
      <c r="G8" s="35"/>
      <c r="H8" s="35"/>
      <c r="I8" s="35"/>
      <c r="J8" s="35"/>
      <c r="K8" s="35"/>
      <c r="L8" s="35"/>
      <c r="M8" s="35"/>
      <c r="N8" s="35"/>
      <c r="O8" s="35"/>
      <c r="P8" s="35"/>
      <c r="Q8" s="35"/>
      <c r="R8" s="35"/>
      <c r="S8" s="35"/>
      <c r="T8" s="35"/>
      <c r="U8" s="35"/>
      <c r="V8" s="35"/>
      <c r="W8" s="35"/>
      <c r="X8" s="35"/>
      <c r="Y8" s="35"/>
      <c r="Z8" s="35"/>
    </row>
    <row r="9" spans="1:26" ht="15.75" x14ac:dyDescent="0.25">
      <c r="A9" s="33" t="s">
        <v>6</v>
      </c>
      <c r="B9" s="33"/>
      <c r="C9" s="33"/>
      <c r="D9" s="33"/>
      <c r="E9" s="33"/>
      <c r="F9" s="33"/>
      <c r="G9" s="33"/>
      <c r="H9" s="33"/>
      <c r="I9" s="33"/>
      <c r="J9" s="33"/>
      <c r="K9" s="33"/>
      <c r="L9" s="33"/>
      <c r="M9" s="33"/>
      <c r="N9" s="33"/>
      <c r="O9" s="33"/>
      <c r="P9" s="33"/>
      <c r="Q9" s="33"/>
      <c r="R9" s="33"/>
      <c r="S9" s="33"/>
      <c r="T9" s="33"/>
      <c r="U9" s="33"/>
      <c r="V9" s="33"/>
      <c r="W9" s="33"/>
      <c r="X9" s="33"/>
      <c r="Y9" s="33"/>
      <c r="Z9" s="33"/>
    </row>
    <row r="11" spans="1:26" ht="15.75" x14ac:dyDescent="0.25">
      <c r="A11" s="35" t="s">
        <v>7</v>
      </c>
      <c r="B11" s="35"/>
      <c r="C11" s="35"/>
      <c r="D11" s="35"/>
      <c r="E11" s="35"/>
      <c r="F11" s="35"/>
      <c r="G11" s="35"/>
      <c r="H11" s="35"/>
      <c r="I11" s="35"/>
      <c r="J11" s="35"/>
      <c r="K11" s="35"/>
      <c r="L11" s="35"/>
      <c r="M11" s="35"/>
      <c r="N11" s="35"/>
      <c r="O11" s="35"/>
      <c r="P11" s="35"/>
      <c r="Q11" s="35"/>
      <c r="R11" s="35"/>
      <c r="S11" s="35"/>
      <c r="T11" s="35"/>
      <c r="U11" s="35"/>
      <c r="V11" s="35"/>
      <c r="W11" s="35"/>
      <c r="X11" s="35"/>
      <c r="Y11" s="35"/>
      <c r="Z11" s="35"/>
    </row>
    <row r="12" spans="1:26" ht="15.75" x14ac:dyDescent="0.25">
      <c r="A12" s="33" t="s">
        <v>8</v>
      </c>
      <c r="B12" s="33"/>
      <c r="C12" s="33"/>
      <c r="D12" s="33"/>
      <c r="E12" s="33"/>
      <c r="F12" s="33"/>
      <c r="G12" s="33"/>
      <c r="H12" s="33"/>
      <c r="I12" s="33"/>
      <c r="J12" s="33"/>
      <c r="K12" s="33"/>
      <c r="L12" s="33"/>
      <c r="M12" s="33"/>
      <c r="N12" s="33"/>
      <c r="O12" s="33"/>
      <c r="P12" s="33"/>
      <c r="Q12" s="33"/>
      <c r="R12" s="33"/>
      <c r="S12" s="33"/>
      <c r="T12" s="33"/>
      <c r="U12" s="33"/>
      <c r="V12" s="33"/>
      <c r="W12" s="33"/>
      <c r="X12" s="33"/>
      <c r="Y12" s="33"/>
      <c r="Z12" s="33"/>
    </row>
    <row r="14" spans="1:26" ht="15.75" x14ac:dyDescent="0.25">
      <c r="A14" s="32" t="s">
        <v>9</v>
      </c>
      <c r="B14" s="32"/>
      <c r="C14" s="32"/>
      <c r="D14" s="32"/>
      <c r="E14" s="32"/>
      <c r="F14" s="32"/>
      <c r="G14" s="32"/>
      <c r="H14" s="32"/>
      <c r="I14" s="32"/>
      <c r="J14" s="32"/>
      <c r="K14" s="32"/>
      <c r="L14" s="32"/>
      <c r="M14" s="32"/>
      <c r="N14" s="32"/>
      <c r="O14" s="32"/>
      <c r="P14" s="32"/>
      <c r="Q14" s="32"/>
      <c r="R14" s="32"/>
      <c r="S14" s="32"/>
      <c r="T14" s="32"/>
      <c r="U14" s="32"/>
      <c r="V14" s="32"/>
      <c r="W14" s="32"/>
      <c r="X14" s="32"/>
      <c r="Y14" s="32"/>
      <c r="Z14" s="32"/>
    </row>
    <row r="15" spans="1:26" ht="15.75" x14ac:dyDescent="0.25">
      <c r="A15" s="33" t="s">
        <v>10</v>
      </c>
      <c r="B15" s="33"/>
      <c r="C15" s="33"/>
      <c r="D15" s="33"/>
      <c r="E15" s="33"/>
      <c r="F15" s="33"/>
      <c r="G15" s="33"/>
      <c r="H15" s="33"/>
      <c r="I15" s="33"/>
      <c r="J15" s="33"/>
      <c r="K15" s="33"/>
      <c r="L15" s="33"/>
      <c r="M15" s="33"/>
      <c r="N15" s="33"/>
      <c r="O15" s="33"/>
      <c r="P15" s="33"/>
      <c r="Q15" s="33"/>
      <c r="R15" s="33"/>
      <c r="S15" s="33"/>
      <c r="T15" s="33"/>
      <c r="U15" s="33"/>
      <c r="V15" s="33"/>
      <c r="W15" s="33"/>
      <c r="X15" s="33"/>
      <c r="Y15" s="33"/>
      <c r="Z15" s="3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45" t="s">
        <v>160</v>
      </c>
      <c r="B22" s="45"/>
      <c r="C22" s="45"/>
      <c r="D22" s="45"/>
      <c r="E22" s="45"/>
      <c r="F22" s="45"/>
      <c r="G22" s="45"/>
      <c r="H22" s="45"/>
      <c r="I22" s="45"/>
      <c r="J22" s="45"/>
      <c r="K22" s="45"/>
      <c r="L22" s="45"/>
      <c r="M22" s="45"/>
      <c r="N22" s="45"/>
      <c r="O22" s="45"/>
      <c r="P22" s="45"/>
      <c r="Q22" s="45"/>
      <c r="R22" s="45"/>
      <c r="S22" s="45"/>
      <c r="T22" s="45"/>
      <c r="U22" s="45"/>
      <c r="V22" s="45"/>
      <c r="W22" s="45"/>
      <c r="X22" s="45"/>
      <c r="Y22" s="45"/>
      <c r="Z22" s="45"/>
    </row>
    <row r="23" spans="1:26" s="16" customFormat="1" ht="15.75" x14ac:dyDescent="0.25">
      <c r="A23" s="46" t="s">
        <v>161</v>
      </c>
      <c r="B23" s="46"/>
      <c r="C23" s="46"/>
      <c r="D23" s="46"/>
      <c r="E23" s="46"/>
      <c r="F23" s="46"/>
      <c r="G23" s="46"/>
      <c r="H23" s="46"/>
      <c r="I23" s="46"/>
      <c r="J23" s="46"/>
      <c r="K23" s="46"/>
      <c r="L23" s="46"/>
      <c r="M23" s="47" t="s">
        <v>162</v>
      </c>
      <c r="N23" s="47"/>
      <c r="O23" s="47"/>
      <c r="P23" s="47"/>
      <c r="Q23" s="47"/>
      <c r="R23" s="47"/>
      <c r="S23" s="47"/>
      <c r="T23" s="47"/>
      <c r="U23" s="47"/>
      <c r="V23" s="47"/>
      <c r="W23" s="47"/>
      <c r="X23" s="47"/>
      <c r="Y23" s="47"/>
      <c r="Z23" s="47"/>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26</v>
      </c>
      <c r="F25" s="14" t="s">
        <v>28</v>
      </c>
      <c r="G25" s="14" t="s">
        <v>31</v>
      </c>
      <c r="H25" s="14" t="s">
        <v>33</v>
      </c>
      <c r="I25" s="14" t="s">
        <v>35</v>
      </c>
      <c r="J25" s="14" t="s">
        <v>37</v>
      </c>
      <c r="K25" s="14" t="s">
        <v>39</v>
      </c>
      <c r="L25" s="14" t="s">
        <v>42</v>
      </c>
      <c r="M25" s="14" t="s">
        <v>45</v>
      </c>
      <c r="N25" s="14" t="s">
        <v>47</v>
      </c>
      <c r="O25" s="14" t="s">
        <v>49</v>
      </c>
      <c r="P25" s="14" t="s">
        <v>52</v>
      </c>
      <c r="Q25" s="14" t="s">
        <v>54</v>
      </c>
      <c r="R25" s="14" t="s">
        <v>56</v>
      </c>
      <c r="S25" s="14" t="s">
        <v>58</v>
      </c>
      <c r="T25" s="14" t="s">
        <v>60</v>
      </c>
      <c r="U25" s="14" t="s">
        <v>62</v>
      </c>
      <c r="V25" s="14" t="s">
        <v>64</v>
      </c>
      <c r="W25" s="14" t="s">
        <v>66</v>
      </c>
      <c r="X25" s="14" t="s">
        <v>68</v>
      </c>
      <c r="Y25" s="14" t="s">
        <v>71</v>
      </c>
      <c r="Z25" s="14" t="s">
        <v>138</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35" t="s">
        <v>3</v>
      </c>
      <c r="B5" s="35"/>
      <c r="C5" s="35"/>
      <c r="D5" s="35"/>
      <c r="E5" s="35"/>
      <c r="F5" s="35"/>
      <c r="G5" s="35"/>
      <c r="H5" s="35"/>
      <c r="I5" s="35"/>
      <c r="J5" s="35"/>
      <c r="K5" s="35"/>
      <c r="L5" s="35"/>
      <c r="M5" s="35"/>
      <c r="N5" s="35"/>
      <c r="O5" s="35"/>
    </row>
    <row r="6" spans="1:15" ht="15" x14ac:dyDescent="0.25"/>
    <row r="7" spans="1:15" ht="18.75" x14ac:dyDescent="0.3">
      <c r="A7" s="36" t="s">
        <v>4</v>
      </c>
      <c r="B7" s="36"/>
      <c r="C7" s="36"/>
      <c r="D7" s="36"/>
      <c r="E7" s="36"/>
      <c r="F7" s="36"/>
      <c r="G7" s="36"/>
      <c r="H7" s="36"/>
      <c r="I7" s="36"/>
      <c r="J7" s="36"/>
      <c r="K7" s="36"/>
      <c r="L7" s="36"/>
      <c r="M7" s="36"/>
      <c r="N7" s="36"/>
      <c r="O7" s="36"/>
    </row>
    <row r="8" spans="1:15" ht="15" x14ac:dyDescent="0.25"/>
    <row r="9" spans="1:15" ht="15.75" x14ac:dyDescent="0.25">
      <c r="A9" s="35" t="s">
        <v>5</v>
      </c>
      <c r="B9" s="35"/>
      <c r="C9" s="35"/>
      <c r="D9" s="35"/>
      <c r="E9" s="35"/>
      <c r="F9" s="35"/>
      <c r="G9" s="35"/>
      <c r="H9" s="35"/>
      <c r="I9" s="35"/>
      <c r="J9" s="35"/>
      <c r="K9" s="35"/>
      <c r="L9" s="35"/>
      <c r="M9" s="35"/>
      <c r="N9" s="35"/>
      <c r="O9" s="35"/>
    </row>
    <row r="10" spans="1:15" ht="15.75" x14ac:dyDescent="0.25">
      <c r="A10" s="33" t="s">
        <v>6</v>
      </c>
      <c r="B10" s="33"/>
      <c r="C10" s="33"/>
      <c r="D10" s="33"/>
      <c r="E10" s="33"/>
      <c r="F10" s="33"/>
      <c r="G10" s="33"/>
      <c r="H10" s="33"/>
      <c r="I10" s="33"/>
      <c r="J10" s="33"/>
      <c r="K10" s="33"/>
      <c r="L10" s="33"/>
      <c r="M10" s="33"/>
      <c r="N10" s="33"/>
      <c r="O10" s="33"/>
    </row>
    <row r="11" spans="1:15" ht="15" x14ac:dyDescent="0.25"/>
    <row r="12" spans="1:15" ht="15.75" x14ac:dyDescent="0.25">
      <c r="A12" s="35" t="s">
        <v>7</v>
      </c>
      <c r="B12" s="35"/>
      <c r="C12" s="35"/>
      <c r="D12" s="35"/>
      <c r="E12" s="35"/>
      <c r="F12" s="35"/>
      <c r="G12" s="35"/>
      <c r="H12" s="35"/>
      <c r="I12" s="35"/>
      <c r="J12" s="35"/>
      <c r="K12" s="35"/>
      <c r="L12" s="35"/>
      <c r="M12" s="35"/>
      <c r="N12" s="35"/>
      <c r="O12" s="35"/>
    </row>
    <row r="13" spans="1:15" ht="15.75" x14ac:dyDescent="0.25">
      <c r="A13" s="33" t="s">
        <v>8</v>
      </c>
      <c r="B13" s="33"/>
      <c r="C13" s="33"/>
      <c r="D13" s="33"/>
      <c r="E13" s="33"/>
      <c r="F13" s="33"/>
      <c r="G13" s="33"/>
      <c r="H13" s="33"/>
      <c r="I13" s="33"/>
      <c r="J13" s="33"/>
      <c r="K13" s="33"/>
      <c r="L13" s="33"/>
      <c r="M13" s="33"/>
      <c r="N13" s="33"/>
      <c r="O13" s="33"/>
    </row>
    <row r="14" spans="1:15" ht="15" x14ac:dyDescent="0.25"/>
    <row r="15" spans="1:15" ht="15.75" x14ac:dyDescent="0.25">
      <c r="A15" s="32" t="s">
        <v>9</v>
      </c>
      <c r="B15" s="32"/>
      <c r="C15" s="32"/>
      <c r="D15" s="32"/>
      <c r="E15" s="32"/>
      <c r="F15" s="32"/>
      <c r="G15" s="32"/>
      <c r="H15" s="32"/>
      <c r="I15" s="32"/>
      <c r="J15" s="32"/>
      <c r="K15" s="32"/>
      <c r="L15" s="32"/>
      <c r="M15" s="32"/>
      <c r="N15" s="32"/>
      <c r="O15" s="32"/>
    </row>
    <row r="16" spans="1:15" ht="15.75" x14ac:dyDescent="0.25">
      <c r="A16" s="33" t="s">
        <v>10</v>
      </c>
      <c r="B16" s="33"/>
      <c r="C16" s="33"/>
      <c r="D16" s="33"/>
      <c r="E16" s="33"/>
      <c r="F16" s="33"/>
      <c r="G16" s="33"/>
      <c r="H16" s="33"/>
      <c r="I16" s="33"/>
      <c r="J16" s="33"/>
      <c r="K16" s="33"/>
      <c r="L16" s="33"/>
      <c r="M16" s="33"/>
      <c r="N16" s="33"/>
      <c r="O16" s="33"/>
    </row>
    <row r="17" spans="1:15" ht="15" x14ac:dyDescent="0.25"/>
    <row r="18" spans="1:15" ht="18.75" x14ac:dyDescent="0.3">
      <c r="A18" s="40" t="s">
        <v>188</v>
      </c>
      <c r="B18" s="40"/>
      <c r="C18" s="40"/>
      <c r="D18" s="40"/>
      <c r="E18" s="40"/>
      <c r="F18" s="40"/>
      <c r="G18" s="40"/>
      <c r="H18" s="40"/>
      <c r="I18" s="40"/>
      <c r="J18" s="40"/>
      <c r="K18" s="40"/>
      <c r="L18" s="40"/>
      <c r="M18" s="40"/>
      <c r="N18" s="40"/>
      <c r="O18" s="40"/>
    </row>
    <row r="19" spans="1:15" ht="15.75" x14ac:dyDescent="0.25">
      <c r="A19" s="37" t="s">
        <v>12</v>
      </c>
      <c r="B19" s="37" t="s">
        <v>189</v>
      </c>
      <c r="C19" s="37" t="s">
        <v>190</v>
      </c>
      <c r="D19" s="37" t="s">
        <v>191</v>
      </c>
      <c r="E19" s="39" t="s">
        <v>192</v>
      </c>
      <c r="F19" s="39"/>
      <c r="G19" s="39"/>
      <c r="H19" s="39"/>
      <c r="I19" s="39"/>
      <c r="J19" s="39" t="s">
        <v>193</v>
      </c>
      <c r="K19" s="39"/>
      <c r="L19" s="39"/>
      <c r="M19" s="39"/>
      <c r="N19" s="39"/>
      <c r="O19" s="39"/>
    </row>
    <row r="20" spans="1:15" ht="15.75" x14ac:dyDescent="0.25">
      <c r="A20" s="38"/>
      <c r="B20" s="38"/>
      <c r="C20" s="38"/>
      <c r="D20" s="38"/>
      <c r="E20" s="2" t="s">
        <v>194</v>
      </c>
      <c r="F20" s="2" t="s">
        <v>195</v>
      </c>
      <c r="G20" s="2" t="s">
        <v>196</v>
      </c>
      <c r="H20" s="2" t="s">
        <v>197</v>
      </c>
      <c r="I20" s="2" t="s">
        <v>198</v>
      </c>
      <c r="J20" s="2" t="s">
        <v>199</v>
      </c>
      <c r="K20" s="2" t="s">
        <v>200</v>
      </c>
      <c r="L20" s="2" t="s">
        <v>201</v>
      </c>
      <c r="M20" s="2" t="s">
        <v>202</v>
      </c>
      <c r="N20" s="2" t="s">
        <v>203</v>
      </c>
      <c r="O20" s="2" t="s">
        <v>204</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45</v>
      </c>
      <c r="N21" s="2" t="s">
        <v>47</v>
      </c>
      <c r="O21" s="2" t="s">
        <v>49</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4"/>
  <sheetViews>
    <sheetView topLeftCell="A8" workbookViewId="0">
      <selection activeCell="K36" sqref="K36"/>
    </sheetView>
  </sheetViews>
  <sheetFormatPr defaultColWidth="9" defaultRowHeight="11.45" customHeight="1" x14ac:dyDescent="0.25"/>
  <cols>
    <col min="1" max="1" width="29.85546875" style="8" customWidth="1"/>
    <col min="2" max="2" width="18.7109375" style="8" customWidth="1"/>
    <col min="3"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35" t="s">
        <v>3</v>
      </c>
      <c r="B5" s="35"/>
      <c r="C5" s="35"/>
      <c r="D5" s="35"/>
      <c r="E5" s="35"/>
      <c r="F5" s="35"/>
      <c r="G5" s="35"/>
      <c r="H5" s="35"/>
      <c r="I5" s="35"/>
      <c r="J5" s="35"/>
      <c r="K5" s="35"/>
      <c r="L5" s="35"/>
    </row>
    <row r="6" spans="1:12" ht="15.95" customHeight="1" x14ac:dyDescent="0.25"/>
    <row r="7" spans="1:12" ht="18.95" customHeight="1" x14ac:dyDescent="0.3">
      <c r="A7" s="36" t="s">
        <v>4</v>
      </c>
      <c r="B7" s="36"/>
      <c r="C7" s="36"/>
      <c r="D7" s="36"/>
      <c r="E7" s="36"/>
      <c r="F7" s="36"/>
      <c r="G7" s="36"/>
      <c r="H7" s="36"/>
      <c r="I7" s="36"/>
      <c r="J7" s="36"/>
      <c r="K7" s="36"/>
      <c r="L7" s="36"/>
    </row>
    <row r="8" spans="1:12" ht="15.95" customHeight="1" x14ac:dyDescent="0.25"/>
    <row r="9" spans="1:12" ht="15.95" customHeight="1" x14ac:dyDescent="0.25">
      <c r="A9" s="35" t="s">
        <v>5</v>
      </c>
      <c r="B9" s="35"/>
      <c r="C9" s="35"/>
      <c r="D9" s="35"/>
      <c r="E9" s="35"/>
      <c r="F9" s="35"/>
      <c r="G9" s="35"/>
      <c r="H9" s="35"/>
      <c r="I9" s="35"/>
      <c r="J9" s="35"/>
      <c r="K9" s="35"/>
      <c r="L9" s="35"/>
    </row>
    <row r="10" spans="1:12" ht="15.95" customHeight="1" x14ac:dyDescent="0.25">
      <c r="A10" s="33" t="s">
        <v>6</v>
      </c>
      <c r="B10" s="33"/>
      <c r="C10" s="33"/>
      <c r="D10" s="33"/>
      <c r="E10" s="33"/>
      <c r="F10" s="33"/>
      <c r="G10" s="33"/>
      <c r="H10" s="33"/>
      <c r="I10" s="33"/>
      <c r="J10" s="33"/>
      <c r="K10" s="33"/>
      <c r="L10" s="33"/>
    </row>
    <row r="11" spans="1:12" ht="15.95" customHeight="1" x14ac:dyDescent="0.25"/>
    <row r="12" spans="1:12" ht="15.95" customHeight="1" x14ac:dyDescent="0.25">
      <c r="A12" s="35" t="s">
        <v>7</v>
      </c>
      <c r="B12" s="35"/>
      <c r="C12" s="35"/>
      <c r="D12" s="35"/>
      <c r="E12" s="35"/>
      <c r="F12" s="35"/>
      <c r="G12" s="35"/>
      <c r="H12" s="35"/>
      <c r="I12" s="35"/>
      <c r="J12" s="35"/>
      <c r="K12" s="35"/>
      <c r="L12" s="35"/>
    </row>
    <row r="13" spans="1:12" ht="15.95" customHeight="1" x14ac:dyDescent="0.25">
      <c r="A13" s="33" t="s">
        <v>8</v>
      </c>
      <c r="B13" s="33"/>
      <c r="C13" s="33"/>
      <c r="D13" s="33"/>
      <c r="E13" s="33"/>
      <c r="F13" s="33"/>
      <c r="G13" s="33"/>
      <c r="H13" s="33"/>
      <c r="I13" s="33"/>
      <c r="J13" s="33"/>
      <c r="K13" s="33"/>
      <c r="L13" s="33"/>
    </row>
    <row r="14" spans="1:12" ht="15.95" customHeight="1" x14ac:dyDescent="0.25"/>
    <row r="15" spans="1:12" ht="15.95" customHeight="1" x14ac:dyDescent="0.25">
      <c r="A15" s="32" t="s">
        <v>9</v>
      </c>
      <c r="B15" s="32"/>
      <c r="C15" s="32"/>
      <c r="D15" s="32"/>
      <c r="E15" s="32"/>
      <c r="F15" s="32"/>
      <c r="G15" s="32"/>
      <c r="H15" s="32"/>
      <c r="I15" s="32"/>
      <c r="J15" s="32"/>
      <c r="K15" s="32"/>
      <c r="L15" s="32"/>
    </row>
    <row r="16" spans="1:12" ht="15.95" customHeight="1" x14ac:dyDescent="0.25">
      <c r="A16" s="33" t="s">
        <v>10</v>
      </c>
      <c r="B16" s="33"/>
      <c r="C16" s="33"/>
      <c r="D16" s="33"/>
      <c r="E16" s="33"/>
      <c r="F16" s="33"/>
      <c r="G16" s="33"/>
      <c r="H16" s="33"/>
      <c r="I16" s="33"/>
      <c r="J16" s="33"/>
      <c r="K16" s="33"/>
      <c r="L16" s="33"/>
    </row>
    <row r="17" spans="1:44" ht="15.95" customHeight="1" x14ac:dyDescent="0.25"/>
    <row r="18" spans="1:44" ht="18.95" customHeight="1" x14ac:dyDescent="0.3">
      <c r="A18" s="40" t="s">
        <v>205</v>
      </c>
      <c r="B18" s="40"/>
      <c r="C18" s="40"/>
      <c r="D18" s="40"/>
      <c r="E18" s="40"/>
      <c r="F18" s="40"/>
      <c r="G18" s="40"/>
      <c r="H18" s="40"/>
      <c r="I18" s="40"/>
      <c r="J18" s="40"/>
      <c r="K18" s="40"/>
      <c r="L18" s="40"/>
    </row>
    <row r="19" spans="1:44" ht="15.95" customHeight="1" x14ac:dyDescent="0.25"/>
    <row r="20" spans="1:44" ht="15.95" customHeight="1" x14ac:dyDescent="0.25"/>
    <row r="21" spans="1:44" s="71" customFormat="1" ht="16.5" thickBot="1" x14ac:dyDescent="0.3">
      <c r="A21" s="70" t="s">
        <v>206</v>
      </c>
      <c r="B21" s="70" t="s">
        <v>207</v>
      </c>
      <c r="D21" s="72"/>
      <c r="E21" s="72"/>
      <c r="F21" s="72"/>
      <c r="G21" s="72"/>
      <c r="H21" s="72"/>
      <c r="I21" s="72"/>
      <c r="J21" s="72"/>
      <c r="K21" s="72"/>
      <c r="L21" s="72"/>
      <c r="M21" s="72"/>
      <c r="N21" s="72"/>
      <c r="O21" s="72"/>
      <c r="P21" s="72"/>
      <c r="Q21" s="72"/>
      <c r="R21" s="72"/>
      <c r="S21" s="72"/>
      <c r="T21" s="72"/>
      <c r="U21" s="72"/>
      <c r="V21" s="72"/>
      <c r="W21" s="72"/>
      <c r="X21" s="72"/>
      <c r="Y21" s="72"/>
      <c r="Z21" s="72"/>
      <c r="AA21" s="72"/>
      <c r="AB21" s="73"/>
    </row>
    <row r="22" spans="1:44" s="71" customFormat="1" ht="15.75" x14ac:dyDescent="0.25">
      <c r="A22" s="74" t="s">
        <v>587</v>
      </c>
      <c r="B22" s="75">
        <v>12161855.65</v>
      </c>
      <c r="D22" s="76" t="s">
        <v>208</v>
      </c>
      <c r="E22" s="76"/>
      <c r="F22" s="76"/>
      <c r="G22" s="76"/>
      <c r="H22" s="76"/>
      <c r="I22" s="77"/>
      <c r="J22" s="77"/>
      <c r="K22" s="77"/>
      <c r="L22" s="77"/>
      <c r="M22" s="77"/>
      <c r="N22" s="77"/>
      <c r="O22" s="77"/>
      <c r="P22" s="77"/>
      <c r="Q22" s="77"/>
      <c r="R22" s="77"/>
      <c r="S22" s="77"/>
      <c r="T22" s="77"/>
      <c r="U22" s="77"/>
      <c r="V22" s="77"/>
      <c r="W22" s="77"/>
      <c r="X22" s="77"/>
      <c r="Y22" s="77"/>
      <c r="Z22" s="77"/>
      <c r="AA22" s="77"/>
      <c r="AB22" s="78"/>
    </row>
    <row r="23" spans="1:44" s="71" customFormat="1" ht="15.75" x14ac:dyDescent="0.25">
      <c r="A23" s="79" t="s">
        <v>209</v>
      </c>
      <c r="B23" s="80">
        <v>0</v>
      </c>
      <c r="D23" s="81" t="s">
        <v>210</v>
      </c>
      <c r="E23" s="82"/>
      <c r="F23" s="82"/>
      <c r="G23" s="83"/>
      <c r="H23" s="84">
        <v>0</v>
      </c>
      <c r="I23" s="85"/>
      <c r="J23" s="85"/>
      <c r="K23" s="85"/>
      <c r="L23" s="85"/>
      <c r="M23" s="85"/>
      <c r="N23" s="85"/>
      <c r="O23" s="85"/>
      <c r="P23" s="85"/>
      <c r="Q23" s="85"/>
      <c r="R23" s="85"/>
      <c r="S23" s="85"/>
      <c r="T23" s="85"/>
      <c r="U23" s="85"/>
      <c r="V23" s="85"/>
      <c r="W23" s="85"/>
      <c r="X23" s="85"/>
      <c r="Y23" s="86"/>
      <c r="Z23" s="86"/>
      <c r="AA23" s="86"/>
      <c r="AB23" s="86"/>
      <c r="AC23" s="86"/>
    </row>
    <row r="24" spans="1:44" s="71" customFormat="1" ht="15.75" x14ac:dyDescent="0.25">
      <c r="A24" s="79" t="s">
        <v>211</v>
      </c>
      <c r="B24" s="87">
        <v>25</v>
      </c>
      <c r="D24" s="81" t="s">
        <v>212</v>
      </c>
      <c r="E24" s="82"/>
      <c r="F24" s="82"/>
      <c r="G24" s="83"/>
      <c r="H24" s="88" t="s">
        <v>588</v>
      </c>
      <c r="I24" s="85"/>
      <c r="J24" s="85"/>
      <c r="K24" s="85"/>
      <c r="L24" s="85"/>
      <c r="M24" s="85"/>
      <c r="N24" s="85"/>
      <c r="O24" s="85"/>
      <c r="P24" s="85"/>
      <c r="Q24" s="85"/>
      <c r="R24" s="85"/>
      <c r="S24" s="85"/>
      <c r="T24" s="85"/>
      <c r="U24" s="85"/>
      <c r="V24" s="85"/>
      <c r="W24" s="85"/>
      <c r="X24" s="85"/>
      <c r="Y24" s="85"/>
      <c r="Z24" s="85"/>
      <c r="AA24" s="85"/>
      <c r="AB24" s="85"/>
    </row>
    <row r="25" spans="1:44" s="71" customFormat="1" ht="15.75" x14ac:dyDescent="0.25">
      <c r="A25" s="79" t="s">
        <v>213</v>
      </c>
      <c r="B25" s="87">
        <v>1</v>
      </c>
      <c r="D25" s="81" t="s">
        <v>589</v>
      </c>
      <c r="E25" s="82"/>
      <c r="F25" s="82"/>
      <c r="G25" s="83"/>
      <c r="H25" s="89">
        <v>-12896701.297826692</v>
      </c>
      <c r="I25" s="85"/>
      <c r="J25" s="85"/>
      <c r="K25" s="85"/>
      <c r="L25" s="85"/>
      <c r="M25" s="85"/>
      <c r="N25" s="85"/>
      <c r="O25" s="85"/>
      <c r="P25" s="85"/>
      <c r="Q25" s="85"/>
      <c r="R25" s="85"/>
      <c r="S25" s="85"/>
      <c r="T25" s="85"/>
      <c r="U25" s="85"/>
      <c r="V25" s="85"/>
      <c r="W25" s="85"/>
      <c r="X25" s="85"/>
      <c r="Y25" s="85"/>
      <c r="Z25" s="85"/>
      <c r="AA25" s="85"/>
      <c r="AB25" s="85"/>
    </row>
    <row r="26" spans="1:44" s="91" customFormat="1" ht="15.75" x14ac:dyDescent="0.25">
      <c r="A26" s="79" t="s">
        <v>214</v>
      </c>
      <c r="B26" s="87">
        <v>0</v>
      </c>
      <c r="C26" s="71"/>
      <c r="D26" s="90"/>
      <c r="E26" s="90"/>
      <c r="F26" s="90"/>
      <c r="G26" s="90"/>
      <c r="H26" s="90"/>
      <c r="I26" s="85"/>
      <c r="J26" s="85"/>
      <c r="K26" s="85"/>
      <c r="L26" s="85"/>
      <c r="M26" s="85"/>
      <c r="N26" s="85"/>
      <c r="O26" s="85"/>
      <c r="P26" s="85"/>
      <c r="Q26" s="85"/>
      <c r="R26" s="85"/>
      <c r="S26" s="85"/>
      <c r="T26" s="85"/>
      <c r="U26" s="85"/>
      <c r="V26" s="85"/>
      <c r="W26" s="85"/>
      <c r="X26" s="85"/>
      <c r="Y26" s="85"/>
      <c r="Z26" s="85"/>
      <c r="AA26" s="85"/>
      <c r="AB26" s="85"/>
      <c r="AC26" s="71"/>
      <c r="AD26" s="71"/>
      <c r="AE26" s="71"/>
      <c r="AF26" s="71"/>
      <c r="AG26" s="71"/>
      <c r="AH26" s="71"/>
      <c r="AI26" s="71"/>
      <c r="AJ26" s="71"/>
      <c r="AK26" s="71"/>
      <c r="AL26" s="71"/>
      <c r="AM26" s="71"/>
      <c r="AN26" s="71"/>
      <c r="AO26" s="71"/>
      <c r="AP26" s="71"/>
      <c r="AQ26" s="71"/>
      <c r="AR26" s="71"/>
    </row>
    <row r="27" spans="1:44" s="71" customFormat="1" ht="15.75" x14ac:dyDescent="0.25">
      <c r="A27" s="79" t="s">
        <v>590</v>
      </c>
      <c r="B27" s="87">
        <v>0</v>
      </c>
      <c r="D27" s="90"/>
      <c r="E27" s="90"/>
      <c r="F27" s="90"/>
      <c r="G27" s="90"/>
      <c r="H27" s="90"/>
      <c r="I27" s="92"/>
      <c r="J27" s="92"/>
      <c r="K27" s="92"/>
      <c r="L27" s="92"/>
      <c r="M27" s="92"/>
      <c r="N27" s="92"/>
      <c r="O27" s="92"/>
      <c r="P27" s="92"/>
      <c r="Q27" s="92"/>
      <c r="R27" s="92"/>
      <c r="S27" s="92"/>
      <c r="T27" s="92"/>
      <c r="U27" s="92"/>
      <c r="V27" s="92"/>
      <c r="W27" s="92"/>
      <c r="X27" s="92"/>
      <c r="Y27" s="92"/>
      <c r="Z27" s="92"/>
      <c r="AA27" s="92"/>
      <c r="AB27" s="78"/>
    </row>
    <row r="28" spans="1:44" s="71" customFormat="1" ht="15.75" x14ac:dyDescent="0.25">
      <c r="A28" s="79" t="s">
        <v>215</v>
      </c>
      <c r="B28" s="87">
        <v>0</v>
      </c>
      <c r="D28" s="90"/>
      <c r="E28" s="90"/>
      <c r="F28" s="90"/>
      <c r="G28" s="90"/>
      <c r="H28" s="90"/>
      <c r="I28" s="92"/>
      <c r="J28" s="92"/>
      <c r="K28" s="92"/>
      <c r="L28" s="92"/>
      <c r="M28" s="92"/>
      <c r="N28" s="92"/>
      <c r="O28" s="92"/>
      <c r="P28" s="92"/>
      <c r="Q28" s="92"/>
      <c r="R28" s="92"/>
      <c r="S28" s="92"/>
      <c r="T28" s="92"/>
      <c r="U28" s="92"/>
      <c r="V28" s="92"/>
      <c r="W28" s="92"/>
      <c r="X28" s="92"/>
      <c r="Y28" s="92"/>
      <c r="Z28" s="92"/>
      <c r="AA28" s="92"/>
      <c r="AB28" s="78"/>
    </row>
    <row r="29" spans="1:44" s="71" customFormat="1" ht="15.75" x14ac:dyDescent="0.25">
      <c r="A29" s="79" t="s">
        <v>216</v>
      </c>
      <c r="B29" s="87">
        <v>0</v>
      </c>
      <c r="D29" s="90"/>
      <c r="E29" s="90"/>
      <c r="F29" s="90"/>
      <c r="G29" s="90"/>
      <c r="H29" s="90"/>
      <c r="I29" s="90"/>
      <c r="J29" s="90"/>
      <c r="K29" s="90"/>
      <c r="L29" s="90"/>
      <c r="M29" s="90"/>
      <c r="N29" s="90"/>
      <c r="O29" s="90"/>
      <c r="P29" s="90"/>
      <c r="Q29" s="90"/>
      <c r="R29" s="90"/>
      <c r="S29" s="90"/>
      <c r="T29" s="90"/>
      <c r="U29" s="90"/>
      <c r="V29" s="90"/>
      <c r="W29" s="90"/>
      <c r="X29" s="90"/>
      <c r="Y29" s="90"/>
      <c r="Z29" s="90"/>
      <c r="AA29" s="90"/>
    </row>
    <row r="30" spans="1:44" s="71" customFormat="1" ht="15.75" x14ac:dyDescent="0.25">
      <c r="A30" s="79" t="s">
        <v>217</v>
      </c>
      <c r="B30" s="87">
        <v>0</v>
      </c>
      <c r="D30" s="90"/>
      <c r="E30" s="90"/>
      <c r="F30" s="90"/>
      <c r="G30" s="90"/>
      <c r="H30" s="90"/>
      <c r="I30" s="90"/>
      <c r="J30" s="90"/>
      <c r="K30" s="90"/>
      <c r="L30" s="90"/>
      <c r="M30" s="90"/>
      <c r="N30" s="90"/>
      <c r="O30" s="90"/>
      <c r="P30" s="90"/>
      <c r="Q30" s="90"/>
      <c r="R30" s="90"/>
      <c r="S30" s="90"/>
      <c r="T30" s="90"/>
      <c r="U30" s="90"/>
      <c r="V30" s="90"/>
      <c r="W30" s="90"/>
      <c r="X30" s="90"/>
      <c r="Y30" s="90"/>
      <c r="Z30" s="90"/>
      <c r="AA30" s="90"/>
    </row>
    <row r="31" spans="1:44" s="71" customFormat="1" ht="15.75" x14ac:dyDescent="0.25">
      <c r="A31" s="79" t="s">
        <v>218</v>
      </c>
      <c r="B31" s="87">
        <v>0</v>
      </c>
      <c r="D31" s="90"/>
      <c r="E31" s="90"/>
      <c r="F31" s="90"/>
      <c r="G31" s="90"/>
      <c r="H31" s="90"/>
      <c r="I31" s="90"/>
      <c r="J31" s="90"/>
      <c r="K31" s="90"/>
      <c r="L31" s="90"/>
      <c r="M31" s="90"/>
      <c r="N31" s="90"/>
      <c r="O31" s="90"/>
      <c r="P31" s="90"/>
      <c r="Q31" s="90"/>
      <c r="R31" s="90"/>
      <c r="S31" s="90"/>
      <c r="T31" s="90"/>
      <c r="U31" s="90"/>
      <c r="V31" s="90"/>
      <c r="W31" s="90"/>
      <c r="X31" s="90"/>
      <c r="Y31" s="90"/>
      <c r="Z31" s="90"/>
      <c r="AA31" s="90"/>
    </row>
    <row r="32" spans="1:44" s="71" customFormat="1" ht="15.75" x14ac:dyDescent="0.25">
      <c r="A32" s="79" t="s">
        <v>236</v>
      </c>
      <c r="B32" s="93">
        <v>0.2</v>
      </c>
      <c r="D32" s="90"/>
      <c r="E32" s="90"/>
      <c r="F32" s="90"/>
      <c r="G32" s="90"/>
      <c r="H32" s="90"/>
      <c r="I32" s="90"/>
      <c r="J32" s="90"/>
      <c r="K32" s="90"/>
      <c r="L32" s="90"/>
      <c r="M32" s="90"/>
      <c r="N32" s="90"/>
      <c r="O32" s="90"/>
      <c r="P32" s="90"/>
      <c r="Q32" s="90"/>
      <c r="R32" s="90"/>
      <c r="S32" s="90"/>
      <c r="T32" s="90"/>
      <c r="U32" s="90"/>
      <c r="V32" s="90"/>
      <c r="W32" s="90"/>
      <c r="X32" s="90"/>
      <c r="Y32" s="90"/>
      <c r="Z32" s="90"/>
      <c r="AA32" s="90"/>
    </row>
    <row r="33" spans="1:44" s="71" customFormat="1" ht="15.75" x14ac:dyDescent="0.25">
      <c r="A33" s="79" t="s">
        <v>219</v>
      </c>
      <c r="B33" s="87">
        <v>0</v>
      </c>
      <c r="D33" s="90"/>
      <c r="E33" s="90"/>
      <c r="F33" s="90"/>
      <c r="G33" s="90"/>
      <c r="H33" s="90"/>
      <c r="I33" s="90"/>
      <c r="J33" s="90"/>
      <c r="K33" s="90"/>
      <c r="L33" s="90"/>
      <c r="M33" s="90"/>
      <c r="N33" s="90"/>
      <c r="O33" s="90"/>
      <c r="P33" s="90"/>
      <c r="Q33" s="90"/>
      <c r="R33" s="90"/>
      <c r="S33" s="90"/>
      <c r="T33" s="90"/>
      <c r="U33" s="90"/>
      <c r="V33" s="90"/>
      <c r="W33" s="90"/>
      <c r="X33" s="90"/>
      <c r="Y33" s="90"/>
      <c r="Z33" s="90"/>
      <c r="AA33" s="90"/>
    </row>
    <row r="34" spans="1:44" s="78" customFormat="1" ht="15.75" x14ac:dyDescent="0.25">
      <c r="A34" s="79" t="s">
        <v>220</v>
      </c>
      <c r="B34" s="93">
        <v>0</v>
      </c>
      <c r="C34" s="71"/>
      <c r="D34" s="90"/>
      <c r="E34" s="90"/>
      <c r="F34" s="90"/>
      <c r="G34" s="90"/>
      <c r="H34" s="90"/>
      <c r="I34" s="90"/>
      <c r="J34" s="90"/>
      <c r="K34" s="90"/>
      <c r="L34" s="90"/>
      <c r="M34" s="90"/>
      <c r="N34" s="90"/>
      <c r="O34" s="90"/>
      <c r="P34" s="90"/>
      <c r="Q34" s="90"/>
      <c r="R34" s="90"/>
      <c r="S34" s="90"/>
      <c r="T34" s="90"/>
      <c r="U34" s="90"/>
      <c r="V34" s="90"/>
      <c r="W34" s="90"/>
      <c r="X34" s="90"/>
      <c r="Y34" s="90"/>
      <c r="Z34" s="90"/>
      <c r="AA34" s="90"/>
      <c r="AB34" s="71"/>
      <c r="AC34" s="71"/>
      <c r="AD34" s="71"/>
      <c r="AE34" s="71"/>
      <c r="AF34" s="71"/>
      <c r="AG34" s="71"/>
      <c r="AH34" s="71"/>
      <c r="AI34" s="71"/>
      <c r="AJ34" s="71"/>
      <c r="AK34" s="71"/>
      <c r="AL34" s="71"/>
      <c r="AM34" s="71"/>
      <c r="AN34" s="71"/>
      <c r="AO34" s="71"/>
      <c r="AP34" s="71"/>
      <c r="AQ34" s="71"/>
      <c r="AR34" s="71"/>
    </row>
    <row r="35" spans="1:44" s="91" customFormat="1" ht="15.75" x14ac:dyDescent="0.25">
      <c r="A35" s="79" t="s">
        <v>591</v>
      </c>
      <c r="B35" s="87">
        <v>8</v>
      </c>
      <c r="C35" s="71"/>
      <c r="D35" s="90"/>
      <c r="E35" s="90"/>
      <c r="F35" s="90"/>
      <c r="G35" s="90"/>
      <c r="H35" s="90"/>
      <c r="I35" s="90"/>
      <c r="J35" s="90"/>
      <c r="K35" s="90"/>
      <c r="L35" s="90"/>
      <c r="M35" s="90"/>
      <c r="N35" s="90"/>
      <c r="O35" s="90"/>
      <c r="P35" s="90"/>
      <c r="Q35" s="90"/>
      <c r="R35" s="90"/>
      <c r="S35" s="90"/>
      <c r="T35" s="90"/>
      <c r="U35" s="90"/>
      <c r="V35" s="90"/>
      <c r="W35" s="90"/>
      <c r="X35" s="90"/>
      <c r="Y35" s="90"/>
      <c r="Z35" s="90"/>
      <c r="AA35" s="90"/>
      <c r="AB35" s="71"/>
      <c r="AC35" s="71"/>
      <c r="AD35" s="71"/>
      <c r="AE35" s="71"/>
      <c r="AF35" s="71"/>
      <c r="AG35" s="71"/>
      <c r="AH35" s="71"/>
      <c r="AI35" s="71"/>
      <c r="AJ35" s="71"/>
      <c r="AK35" s="71"/>
      <c r="AL35" s="71"/>
      <c r="AM35" s="71"/>
      <c r="AN35" s="71"/>
      <c r="AO35" s="71"/>
      <c r="AP35" s="71"/>
      <c r="AQ35" s="71"/>
      <c r="AR35" s="71"/>
    </row>
    <row r="36" spans="1:44" s="71" customFormat="1" ht="15.75" x14ac:dyDescent="0.25">
      <c r="A36" s="79" t="s">
        <v>592</v>
      </c>
      <c r="B36" s="93">
        <v>0.12</v>
      </c>
      <c r="D36" s="90"/>
      <c r="E36" s="90"/>
      <c r="F36" s="90"/>
      <c r="G36" s="90"/>
      <c r="H36" s="90"/>
      <c r="I36" s="90"/>
      <c r="J36" s="90"/>
      <c r="K36" s="90"/>
      <c r="L36" s="90"/>
      <c r="M36" s="90"/>
      <c r="N36" s="90"/>
      <c r="O36" s="90"/>
      <c r="P36" s="90"/>
      <c r="Q36" s="90"/>
      <c r="R36" s="90"/>
      <c r="S36" s="90"/>
      <c r="T36" s="90"/>
      <c r="U36" s="90"/>
      <c r="V36" s="90"/>
      <c r="W36" s="90"/>
      <c r="X36" s="90"/>
      <c r="Y36" s="90"/>
      <c r="Z36" s="90"/>
      <c r="AA36" s="90"/>
    </row>
    <row r="37" spans="1:44" s="71" customFormat="1" ht="15.75" x14ac:dyDescent="0.25">
      <c r="A37" s="79" t="s">
        <v>593</v>
      </c>
      <c r="B37" s="93">
        <v>0.12</v>
      </c>
      <c r="D37" s="90"/>
      <c r="E37" s="90"/>
      <c r="F37" s="90"/>
      <c r="G37" s="90"/>
      <c r="H37" s="90"/>
      <c r="I37" s="90"/>
      <c r="J37" s="90"/>
      <c r="K37" s="90"/>
      <c r="L37" s="90"/>
      <c r="M37" s="90"/>
      <c r="N37" s="90"/>
      <c r="O37" s="90"/>
      <c r="P37" s="90"/>
      <c r="Q37" s="90"/>
      <c r="R37" s="90"/>
      <c r="S37" s="90"/>
      <c r="T37" s="90"/>
      <c r="U37" s="90"/>
      <c r="V37" s="90"/>
      <c r="W37" s="90"/>
      <c r="X37" s="90"/>
      <c r="Y37" s="90"/>
      <c r="Z37" s="90"/>
      <c r="AA37" s="90"/>
    </row>
    <row r="38" spans="1:44" s="71" customFormat="1" ht="15.75" x14ac:dyDescent="0.25">
      <c r="A38" s="79" t="s">
        <v>594</v>
      </c>
      <c r="B38" s="87">
        <v>0</v>
      </c>
      <c r="D38" s="90"/>
      <c r="E38" s="90"/>
      <c r="F38" s="90"/>
      <c r="G38" s="90"/>
      <c r="H38" s="90"/>
      <c r="I38" s="90"/>
      <c r="J38" s="90"/>
      <c r="K38" s="90"/>
      <c r="L38" s="90"/>
      <c r="M38" s="90"/>
      <c r="N38" s="90"/>
      <c r="O38" s="90"/>
      <c r="P38" s="90"/>
      <c r="Q38" s="90"/>
      <c r="R38" s="90"/>
      <c r="S38" s="90"/>
      <c r="T38" s="90"/>
      <c r="U38" s="90"/>
      <c r="V38" s="90"/>
      <c r="W38" s="90"/>
      <c r="X38" s="90"/>
      <c r="Y38" s="90"/>
      <c r="Z38" s="90"/>
      <c r="AA38" s="90"/>
    </row>
    <row r="39" spans="1:44" s="71" customFormat="1" ht="15.75" x14ac:dyDescent="0.25">
      <c r="A39" s="79" t="s">
        <v>595</v>
      </c>
      <c r="B39" s="93">
        <v>0.13</v>
      </c>
      <c r="D39" s="90"/>
      <c r="E39" s="90"/>
      <c r="F39" s="90"/>
      <c r="G39" s="90"/>
      <c r="H39" s="90"/>
      <c r="I39" s="90"/>
      <c r="J39" s="90"/>
      <c r="K39" s="90"/>
      <c r="L39" s="90"/>
      <c r="M39" s="90"/>
      <c r="N39" s="90"/>
      <c r="O39" s="90"/>
      <c r="P39" s="90"/>
      <c r="Q39" s="90"/>
      <c r="R39" s="90"/>
      <c r="S39" s="90"/>
      <c r="T39" s="90"/>
      <c r="U39" s="90"/>
      <c r="V39" s="90"/>
      <c r="W39" s="90"/>
      <c r="X39" s="90"/>
      <c r="Y39" s="90"/>
      <c r="Z39" s="90"/>
      <c r="AA39" s="90"/>
    </row>
    <row r="40" spans="1:44" s="91" customFormat="1" ht="15.75" x14ac:dyDescent="0.25">
      <c r="A40" s="79" t="s">
        <v>596</v>
      </c>
      <c r="B40" s="87">
        <v>1</v>
      </c>
      <c r="C40" s="71"/>
      <c r="D40" s="90"/>
      <c r="E40" s="90"/>
      <c r="F40" s="90"/>
      <c r="G40" s="90"/>
      <c r="H40" s="90"/>
      <c r="I40" s="90"/>
      <c r="J40" s="90"/>
      <c r="K40" s="90"/>
      <c r="L40" s="90"/>
      <c r="M40" s="90"/>
      <c r="N40" s="90"/>
      <c r="O40" s="90"/>
      <c r="P40" s="90"/>
      <c r="Q40" s="90"/>
      <c r="R40" s="90"/>
      <c r="S40" s="90"/>
      <c r="T40" s="90"/>
      <c r="U40" s="90"/>
      <c r="V40" s="90"/>
      <c r="W40" s="90"/>
      <c r="X40" s="90"/>
      <c r="Y40" s="90"/>
      <c r="Z40" s="90"/>
      <c r="AA40" s="90"/>
      <c r="AB40" s="71"/>
      <c r="AC40" s="71"/>
      <c r="AD40" s="71"/>
      <c r="AE40" s="71"/>
      <c r="AF40" s="71"/>
      <c r="AG40" s="71"/>
      <c r="AH40" s="71"/>
      <c r="AI40" s="71"/>
      <c r="AJ40" s="71"/>
      <c r="AK40" s="71"/>
      <c r="AL40" s="71"/>
      <c r="AM40" s="71"/>
      <c r="AN40" s="71"/>
      <c r="AO40" s="71"/>
      <c r="AP40" s="71"/>
      <c r="AQ40" s="71"/>
      <c r="AR40" s="71"/>
    </row>
    <row r="41" spans="1:44" s="71" customFormat="1" ht="16.5" thickBot="1" x14ac:dyDescent="0.3">
      <c r="A41" s="94" t="s">
        <v>597</v>
      </c>
      <c r="B41" s="93">
        <v>0.13</v>
      </c>
      <c r="D41" s="90"/>
      <c r="E41" s="90"/>
      <c r="F41" s="90"/>
      <c r="G41" s="90"/>
      <c r="H41" s="90"/>
      <c r="I41" s="90"/>
      <c r="J41" s="90"/>
      <c r="K41" s="90"/>
      <c r="L41" s="90"/>
      <c r="M41" s="90"/>
      <c r="N41" s="90"/>
      <c r="O41" s="90"/>
      <c r="P41" s="90"/>
      <c r="Q41" s="90"/>
      <c r="R41" s="90"/>
      <c r="S41" s="90"/>
      <c r="T41" s="90"/>
      <c r="U41" s="90"/>
      <c r="V41" s="90"/>
      <c r="W41" s="90"/>
      <c r="X41" s="90"/>
      <c r="Y41" s="90"/>
      <c r="Z41" s="90"/>
      <c r="AA41" s="90"/>
    </row>
    <row r="42" spans="1:44" s="97" customFormat="1" ht="15.75" x14ac:dyDescent="0.25">
      <c r="A42" s="95" t="s">
        <v>221</v>
      </c>
      <c r="B42" s="96" t="e">
        <f>[2]Проект!B1767</f>
        <v>#REF!</v>
      </c>
      <c r="C42" s="96" t="s">
        <v>598</v>
      </c>
      <c r="D42" s="96">
        <v>2</v>
      </c>
      <c r="E42" s="96">
        <v>3</v>
      </c>
      <c r="F42" s="96">
        <v>4</v>
      </c>
      <c r="G42" s="96">
        <v>5</v>
      </c>
      <c r="H42" s="96">
        <v>6</v>
      </c>
      <c r="I42" s="96">
        <v>7</v>
      </c>
      <c r="J42" s="96">
        <v>8</v>
      </c>
      <c r="K42" s="96">
        <v>9</v>
      </c>
      <c r="L42" s="96">
        <v>10</v>
      </c>
      <c r="M42" s="96">
        <v>11</v>
      </c>
      <c r="N42" s="96">
        <v>12</v>
      </c>
      <c r="O42" s="96">
        <v>13</v>
      </c>
      <c r="P42" s="96">
        <v>14</v>
      </c>
      <c r="Q42" s="96">
        <v>15</v>
      </c>
      <c r="R42" s="96">
        <v>16</v>
      </c>
      <c r="S42" s="96">
        <v>17</v>
      </c>
      <c r="T42" s="96">
        <v>18</v>
      </c>
      <c r="U42" s="96">
        <v>19</v>
      </c>
      <c r="V42" s="96">
        <v>20</v>
      </c>
      <c r="W42" s="96">
        <v>21</v>
      </c>
      <c r="X42" s="96">
        <v>22</v>
      </c>
      <c r="Y42" s="96">
        <v>23</v>
      </c>
      <c r="Z42" s="96">
        <v>24</v>
      </c>
      <c r="AA42" s="96">
        <v>25</v>
      </c>
      <c r="AB42" s="96">
        <v>26</v>
      </c>
      <c r="AC42" s="96">
        <v>27</v>
      </c>
      <c r="AD42" s="96">
        <v>28</v>
      </c>
      <c r="AE42" s="96">
        <v>29</v>
      </c>
      <c r="AF42" s="96">
        <v>30</v>
      </c>
      <c r="AG42" s="96">
        <v>31</v>
      </c>
      <c r="AH42" s="96">
        <v>32</v>
      </c>
    </row>
    <row r="43" spans="1:44" s="97" customFormat="1" ht="15.75" x14ac:dyDescent="0.25">
      <c r="A43" s="98" t="s">
        <v>222</v>
      </c>
      <c r="B43" s="99"/>
      <c r="C43" s="99" t="e">
        <f>[3]Проект!F1770</f>
        <v>#REF!</v>
      </c>
      <c r="D43" s="99" t="e">
        <f>[3]Проект!G1770</f>
        <v>#REF!</v>
      </c>
      <c r="E43" s="99" t="e">
        <f>[3]Проект!H1770</f>
        <v>#REF!</v>
      </c>
      <c r="F43" s="99" t="e">
        <f>[3]Проект!I1770</f>
        <v>#REF!</v>
      </c>
      <c r="G43" s="99" t="e">
        <f>[3]Проект!J1770</f>
        <v>#REF!</v>
      </c>
      <c r="H43" s="99" t="e">
        <f>[3]Проект!K1770</f>
        <v>#REF!</v>
      </c>
      <c r="I43" s="99" t="e">
        <f>[3]Проект!L1770</f>
        <v>#REF!</v>
      </c>
      <c r="J43" s="99" t="e">
        <f>[3]Проект!M1770</f>
        <v>#REF!</v>
      </c>
      <c r="K43" s="99" t="e">
        <f>[3]Проект!N1770</f>
        <v>#REF!</v>
      </c>
      <c r="L43" s="99" t="e">
        <f>[3]Проект!O1770</f>
        <v>#REF!</v>
      </c>
      <c r="M43" s="99" t="e">
        <f>[3]Проект!P1770</f>
        <v>#REF!</v>
      </c>
      <c r="N43" s="99" t="e">
        <f>[3]Проект!Q1770</f>
        <v>#REF!</v>
      </c>
      <c r="O43" s="99" t="e">
        <f>[3]Проект!R1770</f>
        <v>#REF!</v>
      </c>
      <c r="P43" s="99" t="e">
        <f>[3]Проект!S1770</f>
        <v>#REF!</v>
      </c>
      <c r="Q43" s="99" t="e">
        <f>[3]Проект!T1770</f>
        <v>#REF!</v>
      </c>
      <c r="R43" s="99" t="e">
        <f>[3]Проект!U1770</f>
        <v>#REF!</v>
      </c>
      <c r="S43" s="99" t="e">
        <f>[3]Проект!V1770</f>
        <v>#REF!</v>
      </c>
      <c r="T43" s="99" t="e">
        <f>[3]Проект!W1770</f>
        <v>#REF!</v>
      </c>
      <c r="U43" s="99" t="e">
        <f>[3]Проект!X1770</f>
        <v>#REF!</v>
      </c>
      <c r="V43" s="99" t="e">
        <f>[3]Проект!Y1770</f>
        <v>#REF!</v>
      </c>
      <c r="W43" s="99" t="e">
        <f>[3]Проект!Z1770</f>
        <v>#REF!</v>
      </c>
      <c r="X43" s="99" t="e">
        <f>[3]Проект!AA1770</f>
        <v>#REF!</v>
      </c>
      <c r="Y43" s="99" t="e">
        <f>[3]Проект!AB1770</f>
        <v>#REF!</v>
      </c>
      <c r="Z43" s="99" t="e">
        <f>[3]Проект!AC1770</f>
        <v>#REF!</v>
      </c>
      <c r="AA43" s="99" t="e">
        <f>[3]Проект!AD1770</f>
        <v>#REF!</v>
      </c>
      <c r="AB43" s="99" t="e">
        <f>[3]Проект!AE1770</f>
        <v>#REF!</v>
      </c>
      <c r="AC43" s="99" t="e">
        <f>[3]Проект!AF1770</f>
        <v>#REF!</v>
      </c>
      <c r="AD43" s="99" t="e">
        <f>[3]Проект!AG1770</f>
        <v>#REF!</v>
      </c>
      <c r="AE43" s="99" t="e">
        <f>[3]Проект!AH1770</f>
        <v>#REF!</v>
      </c>
      <c r="AF43" s="99" t="e">
        <f>[3]Проект!AS1770</f>
        <v>#REF!</v>
      </c>
      <c r="AG43" s="99" t="e">
        <f>[3]Проект!AT1770</f>
        <v>#REF!</v>
      </c>
      <c r="AH43" s="99" t="e">
        <f>[3]Проект!AU1770</f>
        <v>#REF!</v>
      </c>
    </row>
    <row r="44" spans="1:44" s="97" customFormat="1" ht="15.75" x14ac:dyDescent="0.25">
      <c r="A44" s="98" t="s">
        <v>223</v>
      </c>
      <c r="B44" s="99"/>
      <c r="C44" s="99" t="e">
        <f>[3]Проект!F1771</f>
        <v>#REF!</v>
      </c>
      <c r="D44" s="99" t="e">
        <f>[3]Проект!G1771</f>
        <v>#REF!</v>
      </c>
      <c r="E44" s="99" t="e">
        <f>[3]Проект!H1771</f>
        <v>#REF!</v>
      </c>
      <c r="F44" s="99" t="e">
        <f>[3]Проект!I1771</f>
        <v>#REF!</v>
      </c>
      <c r="G44" s="99" t="e">
        <f>[3]Проект!J1771</f>
        <v>#REF!</v>
      </c>
      <c r="H44" s="99" t="e">
        <f>[3]Проект!K1771</f>
        <v>#REF!</v>
      </c>
      <c r="I44" s="99" t="e">
        <f>[3]Проект!L1771</f>
        <v>#REF!</v>
      </c>
      <c r="J44" s="99" t="e">
        <f>[3]Проект!M1771</f>
        <v>#REF!</v>
      </c>
      <c r="K44" s="99" t="e">
        <f>[3]Проект!N1771</f>
        <v>#REF!</v>
      </c>
      <c r="L44" s="99" t="e">
        <f>[3]Проект!O1771</f>
        <v>#REF!</v>
      </c>
      <c r="M44" s="99" t="e">
        <f>[3]Проект!P1771</f>
        <v>#REF!</v>
      </c>
      <c r="N44" s="99" t="e">
        <f>[3]Проект!Q1771</f>
        <v>#REF!</v>
      </c>
      <c r="O44" s="99" t="e">
        <f>[3]Проект!R1771</f>
        <v>#REF!</v>
      </c>
      <c r="P44" s="99" t="e">
        <f>[3]Проект!S1771</f>
        <v>#REF!</v>
      </c>
      <c r="Q44" s="99" t="e">
        <f>[3]Проект!T1771</f>
        <v>#REF!</v>
      </c>
      <c r="R44" s="99" t="e">
        <f>[3]Проект!U1771</f>
        <v>#REF!</v>
      </c>
      <c r="S44" s="99" t="e">
        <f>[3]Проект!V1771</f>
        <v>#REF!</v>
      </c>
      <c r="T44" s="99" t="e">
        <f>[3]Проект!W1771</f>
        <v>#REF!</v>
      </c>
      <c r="U44" s="99" t="e">
        <f>[3]Проект!X1771</f>
        <v>#REF!</v>
      </c>
      <c r="V44" s="99" t="e">
        <f>[3]Проект!Y1771</f>
        <v>#REF!</v>
      </c>
      <c r="W44" s="99" t="e">
        <f>[3]Проект!Z1771</f>
        <v>#REF!</v>
      </c>
      <c r="X44" s="99" t="e">
        <f>[3]Проект!AA1771</f>
        <v>#REF!</v>
      </c>
      <c r="Y44" s="99" t="e">
        <f>[3]Проект!AB1771</f>
        <v>#REF!</v>
      </c>
      <c r="Z44" s="99" t="e">
        <f>[3]Проект!AC1771</f>
        <v>#REF!</v>
      </c>
      <c r="AA44" s="99" t="e">
        <f>[3]Проект!AD1771</f>
        <v>#REF!</v>
      </c>
      <c r="AB44" s="99" t="e">
        <f>[3]Проект!AE1771</f>
        <v>#REF!</v>
      </c>
      <c r="AC44" s="99" t="e">
        <f>[3]Проект!AF1771</f>
        <v>#REF!</v>
      </c>
      <c r="AD44" s="99" t="e">
        <f>[3]Проект!AG1771</f>
        <v>#REF!</v>
      </c>
      <c r="AE44" s="99" t="e">
        <f>[3]Проект!AH1771</f>
        <v>#REF!</v>
      </c>
      <c r="AF44" s="99" t="e">
        <f>[3]Проект!AS1771</f>
        <v>#REF!</v>
      </c>
      <c r="AG44" s="99" t="e">
        <f>[3]Проект!AT1771</f>
        <v>#REF!</v>
      </c>
      <c r="AH44" s="99" t="e">
        <f>[3]Проект!AU1771</f>
        <v>#REF!</v>
      </c>
    </row>
    <row r="45" spans="1:44" s="102" customFormat="1" ht="16.5" thickBot="1" x14ac:dyDescent="0.3">
      <c r="A45" s="100" t="s">
        <v>599</v>
      </c>
      <c r="B45" s="101">
        <v>0</v>
      </c>
      <c r="C45" s="101" t="e">
        <f>[3]Проект!F1772*1000</f>
        <v>#REF!</v>
      </c>
      <c r="D45" s="101" t="e">
        <f>[3]Проект!G1772*1000</f>
        <v>#REF!</v>
      </c>
      <c r="E45" s="101" t="e">
        <f>[3]Проект!H1772*1000</f>
        <v>#REF!</v>
      </c>
      <c r="F45" s="101" t="e">
        <f>[3]Проект!I1772*1000</f>
        <v>#REF!</v>
      </c>
      <c r="G45" s="101" t="e">
        <f>[3]Проект!J1772*1000</f>
        <v>#REF!</v>
      </c>
      <c r="H45" s="101" t="e">
        <f>[3]Проект!K1772*1000</f>
        <v>#REF!</v>
      </c>
      <c r="I45" s="101" t="e">
        <f>[3]Проект!L1772*1000</f>
        <v>#REF!</v>
      </c>
      <c r="J45" s="101" t="e">
        <f>[3]Проект!M1772*1000</f>
        <v>#REF!</v>
      </c>
      <c r="K45" s="101" t="e">
        <f>[3]Проект!N1772*1000</f>
        <v>#REF!</v>
      </c>
      <c r="L45" s="101" t="e">
        <f>[3]Проект!O1772*1000</f>
        <v>#REF!</v>
      </c>
      <c r="M45" s="101" t="e">
        <f>[3]Проект!P1772*1000</f>
        <v>#REF!</v>
      </c>
      <c r="N45" s="101" t="e">
        <f>[3]Проект!Q1772*1000</f>
        <v>#REF!</v>
      </c>
      <c r="O45" s="101" t="e">
        <f>[3]Проект!R1772*1000</f>
        <v>#REF!</v>
      </c>
      <c r="P45" s="101" t="e">
        <f>[3]Проект!S1772*1000</f>
        <v>#REF!</v>
      </c>
      <c r="Q45" s="101" t="e">
        <f>[3]Проект!T1772*1000</f>
        <v>#REF!</v>
      </c>
      <c r="R45" s="101" t="e">
        <f>[3]Проект!U1772*1000</f>
        <v>#REF!</v>
      </c>
      <c r="S45" s="101" t="e">
        <f>[3]Проект!V1772*1000</f>
        <v>#REF!</v>
      </c>
      <c r="T45" s="101" t="e">
        <f>[3]Проект!W1772*1000</f>
        <v>#REF!</v>
      </c>
      <c r="U45" s="101" t="e">
        <f>[3]Проект!X1772*1000</f>
        <v>#REF!</v>
      </c>
      <c r="V45" s="101" t="e">
        <f>[3]Проект!Y1772*1000</f>
        <v>#REF!</v>
      </c>
      <c r="W45" s="101" t="e">
        <f>[3]Проект!Z1772*1000</f>
        <v>#REF!</v>
      </c>
      <c r="X45" s="101" t="e">
        <f>[3]Проект!AA1772*1000</f>
        <v>#REF!</v>
      </c>
      <c r="Y45" s="101" t="e">
        <f>[3]Проект!AB1772*1000</f>
        <v>#REF!</v>
      </c>
      <c r="Z45" s="101" t="e">
        <f>[3]Проект!AC1772*1000</f>
        <v>#REF!</v>
      </c>
      <c r="AA45" s="101" t="e">
        <f>[3]Проект!AD1772*1000</f>
        <v>#REF!</v>
      </c>
      <c r="AB45" s="101" t="e">
        <f>[3]Проект!AE1772*1000</f>
        <v>#REF!</v>
      </c>
      <c r="AC45" s="101" t="e">
        <f>[3]Проект!AF1772*1000</f>
        <v>#REF!</v>
      </c>
      <c r="AD45" s="101" t="e">
        <f>[3]Проект!AG1772*1000</f>
        <v>#REF!</v>
      </c>
      <c r="AE45" s="101" t="e">
        <f>[3]Проект!AH1772*1000</f>
        <v>#REF!</v>
      </c>
      <c r="AF45" s="101" t="e">
        <f>[3]Проект!AS1772*1000</f>
        <v>#REF!</v>
      </c>
      <c r="AG45" s="101" t="e">
        <f>[3]Проект!AT1772*1000</f>
        <v>#REF!</v>
      </c>
      <c r="AH45" s="101" t="e">
        <f>[3]Проект!AU1772*1000</f>
        <v>#REF!</v>
      </c>
    </row>
    <row r="46" spans="1:44" s="97" customFormat="1" ht="16.5" thickBot="1" x14ac:dyDescent="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44" s="97" customFormat="1" ht="15.75" x14ac:dyDescent="0.25">
      <c r="A47" s="104" t="s">
        <v>224</v>
      </c>
      <c r="B47" s="96">
        <v>0</v>
      </c>
      <c r="C47" s="105">
        <v>1</v>
      </c>
      <c r="D47" s="96">
        <v>2</v>
      </c>
      <c r="E47" s="96">
        <v>3</v>
      </c>
      <c r="F47" s="96">
        <v>4</v>
      </c>
      <c r="G47" s="96">
        <v>5</v>
      </c>
      <c r="H47" s="96">
        <v>6</v>
      </c>
      <c r="I47" s="96">
        <v>7</v>
      </c>
      <c r="J47" s="96">
        <v>8</v>
      </c>
      <c r="K47" s="96">
        <v>9</v>
      </c>
      <c r="L47" s="96">
        <v>10</v>
      </c>
      <c r="M47" s="96">
        <v>11</v>
      </c>
      <c r="N47" s="96">
        <v>12</v>
      </c>
      <c r="O47" s="96">
        <v>13</v>
      </c>
      <c r="P47" s="96">
        <v>14</v>
      </c>
      <c r="Q47" s="96">
        <v>15</v>
      </c>
      <c r="R47" s="96">
        <v>16</v>
      </c>
      <c r="S47" s="96">
        <v>17</v>
      </c>
      <c r="T47" s="96">
        <v>18</v>
      </c>
      <c r="U47" s="96">
        <v>19</v>
      </c>
      <c r="V47" s="96">
        <v>20</v>
      </c>
      <c r="W47" s="96">
        <v>21</v>
      </c>
      <c r="X47" s="96">
        <v>22</v>
      </c>
      <c r="Y47" s="96">
        <v>23</v>
      </c>
      <c r="Z47" s="96">
        <v>24</v>
      </c>
      <c r="AA47" s="96">
        <v>25</v>
      </c>
      <c r="AB47" s="96">
        <v>26</v>
      </c>
      <c r="AC47" s="96">
        <v>27</v>
      </c>
      <c r="AD47" s="96">
        <v>28</v>
      </c>
      <c r="AE47" s="96">
        <v>29</v>
      </c>
      <c r="AF47" s="96">
        <v>30</v>
      </c>
      <c r="AG47" s="96">
        <v>31</v>
      </c>
      <c r="AH47" s="106">
        <v>32</v>
      </c>
    </row>
    <row r="48" spans="1:44" s="97" customFormat="1" ht="15.75" x14ac:dyDescent="0.25">
      <c r="A48" s="107" t="s">
        <v>225</v>
      </c>
      <c r="B48" s="108"/>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10"/>
    </row>
    <row r="49" spans="1:34" s="97" customFormat="1" ht="15.75" x14ac:dyDescent="0.25">
      <c r="A49" s="107" t="s">
        <v>226</v>
      </c>
      <c r="B49" s="108"/>
      <c r="C49" s="111">
        <f>[3]Проект!F1777*1000</f>
        <v>0</v>
      </c>
      <c r="D49" s="111">
        <f>[3]Проект!G1777*1000</f>
        <v>0</v>
      </c>
      <c r="E49" s="111">
        <f>[3]Проект!H1777*1000</f>
        <v>0</v>
      </c>
      <c r="F49" s="111">
        <f>[3]Проект!I1777*1000</f>
        <v>0</v>
      </c>
      <c r="G49" s="111">
        <f>[3]Проект!J1777*1000</f>
        <v>0</v>
      </c>
      <c r="H49" s="111">
        <f>[3]Проект!K1777*1000</f>
        <v>0</v>
      </c>
      <c r="I49" s="111">
        <f>[3]Проект!L1777*1000</f>
        <v>0</v>
      </c>
      <c r="J49" s="111">
        <f>[3]Проект!M1777*1000</f>
        <v>0</v>
      </c>
      <c r="K49" s="111">
        <f>[3]Проект!N1777*1000</f>
        <v>0</v>
      </c>
      <c r="L49" s="111">
        <f>[3]Проект!O1777*1000</f>
        <v>0</v>
      </c>
      <c r="M49" s="111">
        <f>[3]Проект!P1777*1000</f>
        <v>0</v>
      </c>
      <c r="N49" s="111">
        <f>[3]Проект!Q1777*1000</f>
        <v>0</v>
      </c>
      <c r="O49" s="111">
        <f>[3]Проект!R1777*1000</f>
        <v>0</v>
      </c>
      <c r="P49" s="111">
        <f>[3]Проект!S1777*1000</f>
        <v>0</v>
      </c>
      <c r="Q49" s="111">
        <f>[3]Проект!T1777*1000</f>
        <v>0</v>
      </c>
      <c r="R49" s="111">
        <f>[3]Проект!U1777*1000</f>
        <v>0</v>
      </c>
      <c r="S49" s="111">
        <f>[3]Проект!V1777*1000</f>
        <v>0</v>
      </c>
      <c r="T49" s="111">
        <f>[3]Проект!W1777*1000</f>
        <v>0</v>
      </c>
      <c r="U49" s="111">
        <f>[3]Проект!X1777*1000</f>
        <v>0</v>
      </c>
      <c r="V49" s="111">
        <f>[3]Проект!Y1777*1000</f>
        <v>0</v>
      </c>
      <c r="W49" s="111">
        <f>[3]Проект!Z1777*1000</f>
        <v>0</v>
      </c>
      <c r="X49" s="111">
        <f>[3]Проект!AA1777*1000</f>
        <v>0</v>
      </c>
      <c r="Y49" s="111">
        <f>[3]Проект!AB1777*1000</f>
        <v>0</v>
      </c>
      <c r="Z49" s="111">
        <f>[3]Проект!AC1777*1000</f>
        <v>0</v>
      </c>
      <c r="AA49" s="111">
        <f>[3]Проект!AD1777*1000</f>
        <v>0</v>
      </c>
      <c r="AB49" s="111">
        <f>[3]Проект!AE1777*1000</f>
        <v>0</v>
      </c>
      <c r="AC49" s="111">
        <f>[3]Проект!AF1777*1000</f>
        <v>0</v>
      </c>
      <c r="AD49" s="111">
        <f>[3]Проект!AG1777*1000</f>
        <v>0</v>
      </c>
      <c r="AE49" s="111">
        <f>[3]Проект!AH1777*1000</f>
        <v>0</v>
      </c>
      <c r="AF49" s="111">
        <f>[3]Проект!AS1777*1000</f>
        <v>0</v>
      </c>
      <c r="AG49" s="111" t="e">
        <f>[3]Проект!AT1777*1000</f>
        <v>#REF!</v>
      </c>
      <c r="AH49" s="111">
        <f>[3]Проект!AU1777*1000</f>
        <v>0</v>
      </c>
    </row>
    <row r="50" spans="1:34" s="97" customFormat="1" ht="15.75" x14ac:dyDescent="0.25">
      <c r="A50" s="98" t="s">
        <v>227</v>
      </c>
      <c r="B50" s="108"/>
      <c r="C50" s="111" t="e">
        <f>[3]Проект!F1778*1000</f>
        <v>#REF!</v>
      </c>
      <c r="D50" s="111" t="e">
        <f>[3]Проект!G1778*1000</f>
        <v>#REF!</v>
      </c>
      <c r="E50" s="111" t="e">
        <f>[3]Проект!H1778*1000</f>
        <v>#REF!</v>
      </c>
      <c r="F50" s="111" t="e">
        <f>[3]Проект!I1778*1000</f>
        <v>#REF!</v>
      </c>
      <c r="G50" s="111" t="e">
        <f>[3]Проект!J1778*1000</f>
        <v>#REF!</v>
      </c>
      <c r="H50" s="111" t="e">
        <f>[3]Проект!K1778*1000</f>
        <v>#REF!</v>
      </c>
      <c r="I50" s="111" t="e">
        <f>[3]Проект!L1778*1000</f>
        <v>#REF!</v>
      </c>
      <c r="J50" s="111" t="e">
        <f>[3]Проект!M1778*1000</f>
        <v>#REF!</v>
      </c>
      <c r="K50" s="111" t="e">
        <f>[3]Проект!N1778*1000</f>
        <v>#REF!</v>
      </c>
      <c r="L50" s="111" t="e">
        <f>[3]Проект!O1778*1000</f>
        <v>#REF!</v>
      </c>
      <c r="M50" s="111" t="e">
        <f>[3]Проект!P1778*1000</f>
        <v>#REF!</v>
      </c>
      <c r="N50" s="111" t="e">
        <f>[3]Проект!Q1778*1000</f>
        <v>#REF!</v>
      </c>
      <c r="O50" s="111" t="e">
        <f>[3]Проект!R1778*1000</f>
        <v>#REF!</v>
      </c>
      <c r="P50" s="111" t="e">
        <f>[3]Проект!S1778*1000</f>
        <v>#REF!</v>
      </c>
      <c r="Q50" s="111" t="e">
        <f>[3]Проект!T1778*1000</f>
        <v>#REF!</v>
      </c>
      <c r="R50" s="111" t="e">
        <f>[3]Проект!U1778*1000</f>
        <v>#REF!</v>
      </c>
      <c r="S50" s="111" t="e">
        <f>[3]Проект!V1778*1000</f>
        <v>#REF!</v>
      </c>
      <c r="T50" s="111" t="e">
        <f>[3]Проект!W1778*1000</f>
        <v>#REF!</v>
      </c>
      <c r="U50" s="111" t="e">
        <f>[3]Проект!X1778*1000</f>
        <v>#REF!</v>
      </c>
      <c r="V50" s="111" t="e">
        <f>[3]Проект!Y1778*1000</f>
        <v>#REF!</v>
      </c>
      <c r="W50" s="111" t="e">
        <f>[3]Проект!Z1778*1000</f>
        <v>#REF!</v>
      </c>
      <c r="X50" s="111" t="e">
        <f>[3]Проект!AA1778*1000</f>
        <v>#REF!</v>
      </c>
      <c r="Y50" s="111" t="e">
        <f>[3]Проект!AB1778*1000</f>
        <v>#REF!</v>
      </c>
      <c r="Z50" s="111" t="e">
        <f>[3]Проект!AC1778*1000</f>
        <v>#REF!</v>
      </c>
      <c r="AA50" s="111" t="e">
        <f>[3]Проект!AD1778*1000</f>
        <v>#REF!</v>
      </c>
      <c r="AB50" s="111" t="e">
        <f>[3]Проект!AE1778*1000</f>
        <v>#REF!</v>
      </c>
      <c r="AC50" s="111" t="e">
        <f>[3]Проект!AF1778*1000</f>
        <v>#REF!</v>
      </c>
      <c r="AD50" s="111" t="e">
        <f>[3]Проект!AG1778*1000</f>
        <v>#REF!</v>
      </c>
      <c r="AE50" s="111" t="e">
        <f>[3]Проект!AH1778*1000</f>
        <v>#REF!</v>
      </c>
      <c r="AF50" s="111" t="e">
        <f>[3]Проект!AS1778*1000</f>
        <v>#REF!</v>
      </c>
      <c r="AG50" s="111" t="e">
        <f>[3]Проект!AT1778*1000</f>
        <v>#REF!</v>
      </c>
      <c r="AH50" s="111" t="e">
        <f>[3]Проект!AU1778*1000</f>
        <v>#REF!</v>
      </c>
    </row>
    <row r="51" spans="1:34" s="97" customFormat="1" ht="16.5" thickBot="1" x14ac:dyDescent="0.3">
      <c r="A51" s="100" t="s">
        <v>228</v>
      </c>
      <c r="B51" s="112"/>
      <c r="C51" s="111" t="e">
        <f>[3]Проект!F1779*1000</f>
        <v>#REF!</v>
      </c>
      <c r="D51" s="111" t="e">
        <f>[3]Проект!G1779*1000</f>
        <v>#REF!</v>
      </c>
      <c r="E51" s="111" t="e">
        <f>[3]Проект!H1779*1000</f>
        <v>#REF!</v>
      </c>
      <c r="F51" s="111" t="e">
        <f>[3]Проект!I1779*1000</f>
        <v>#REF!</v>
      </c>
      <c r="G51" s="111" t="e">
        <f>[3]Проект!J1779*1000</f>
        <v>#REF!</v>
      </c>
      <c r="H51" s="111" t="e">
        <f>[3]Проект!K1779*1000</f>
        <v>#REF!</v>
      </c>
      <c r="I51" s="111" t="e">
        <f>[3]Проект!L1779*1000</f>
        <v>#REF!</v>
      </c>
      <c r="J51" s="111" t="e">
        <f>[3]Проект!M1779*1000</f>
        <v>#REF!</v>
      </c>
      <c r="K51" s="111" t="e">
        <f>[3]Проект!N1779*1000</f>
        <v>#REF!</v>
      </c>
      <c r="L51" s="111" t="e">
        <f>[3]Проект!O1779*1000</f>
        <v>#REF!</v>
      </c>
      <c r="M51" s="111" t="e">
        <f>[3]Проект!P1779*1000</f>
        <v>#REF!</v>
      </c>
      <c r="N51" s="111" t="e">
        <f>[3]Проект!Q1779*1000</f>
        <v>#REF!</v>
      </c>
      <c r="O51" s="111" t="e">
        <f>[3]Проект!R1779*1000</f>
        <v>#REF!</v>
      </c>
      <c r="P51" s="111" t="e">
        <f>[3]Проект!S1779*1000</f>
        <v>#REF!</v>
      </c>
      <c r="Q51" s="111" t="e">
        <f>[3]Проект!T1779*1000</f>
        <v>#REF!</v>
      </c>
      <c r="R51" s="111" t="e">
        <f>[3]Проект!U1779*1000</f>
        <v>#REF!</v>
      </c>
      <c r="S51" s="111" t="e">
        <f>[3]Проект!V1779*1000</f>
        <v>#REF!</v>
      </c>
      <c r="T51" s="111" t="e">
        <f>[3]Проект!W1779*1000</f>
        <v>#REF!</v>
      </c>
      <c r="U51" s="111" t="e">
        <f>[3]Проект!X1779*1000</f>
        <v>#REF!</v>
      </c>
      <c r="V51" s="111" t="e">
        <f>[3]Проект!Y1779*1000</f>
        <v>#REF!</v>
      </c>
      <c r="W51" s="111" t="e">
        <f>[3]Проект!Z1779*1000</f>
        <v>#REF!</v>
      </c>
      <c r="X51" s="111" t="e">
        <f>[3]Проект!AA1779*1000</f>
        <v>#REF!</v>
      </c>
      <c r="Y51" s="111" t="e">
        <f>[3]Проект!AB1779*1000</f>
        <v>#REF!</v>
      </c>
      <c r="Z51" s="111" t="e">
        <f>[3]Проект!AC1779*1000</f>
        <v>#REF!</v>
      </c>
      <c r="AA51" s="111" t="e">
        <f>[3]Проект!AD1779*1000</f>
        <v>#REF!</v>
      </c>
      <c r="AB51" s="111" t="e">
        <f>[3]Проект!AE1779*1000</f>
        <v>#REF!</v>
      </c>
      <c r="AC51" s="111" t="e">
        <f>[3]Проект!AF1779*1000</f>
        <v>#REF!</v>
      </c>
      <c r="AD51" s="111" t="e">
        <f>[3]Проект!AG1779*1000</f>
        <v>#REF!</v>
      </c>
      <c r="AE51" s="111" t="e">
        <f>[3]Проект!AH1779*1000</f>
        <v>#REF!</v>
      </c>
      <c r="AF51" s="111" t="e">
        <f>[3]Проект!AS1779*1000</f>
        <v>#REF!</v>
      </c>
      <c r="AG51" s="111" t="e">
        <f>[3]Проект!AT1779*1000</f>
        <v>#REF!</v>
      </c>
      <c r="AH51" s="111" t="e">
        <f>[3]Проект!AU1779*1000</f>
        <v>#REF!</v>
      </c>
    </row>
    <row r="52" spans="1:34" s="97" customFormat="1" ht="16.5" thickBot="1" x14ac:dyDescent="0.3">
      <c r="A52" s="113"/>
      <c r="B52" s="114"/>
      <c r="C52" s="114"/>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row>
    <row r="53" spans="1:34" s="118" customFormat="1" ht="15.75" x14ac:dyDescent="0.25">
      <c r="A53" s="104" t="s">
        <v>600</v>
      </c>
      <c r="B53" s="116">
        <v>0</v>
      </c>
      <c r="C53" s="116">
        <v>1</v>
      </c>
      <c r="D53" s="116">
        <v>2</v>
      </c>
      <c r="E53" s="116">
        <v>3</v>
      </c>
      <c r="F53" s="116">
        <v>4</v>
      </c>
      <c r="G53" s="116">
        <v>5</v>
      </c>
      <c r="H53" s="116">
        <v>6</v>
      </c>
      <c r="I53" s="116">
        <v>7</v>
      </c>
      <c r="J53" s="116">
        <v>8</v>
      </c>
      <c r="K53" s="116">
        <v>9</v>
      </c>
      <c r="L53" s="116">
        <v>10</v>
      </c>
      <c r="M53" s="116">
        <v>11</v>
      </c>
      <c r="N53" s="116">
        <v>12</v>
      </c>
      <c r="O53" s="116">
        <v>13</v>
      </c>
      <c r="P53" s="116">
        <v>14</v>
      </c>
      <c r="Q53" s="116">
        <v>15</v>
      </c>
      <c r="R53" s="116">
        <v>16</v>
      </c>
      <c r="S53" s="116">
        <v>17</v>
      </c>
      <c r="T53" s="116">
        <v>18</v>
      </c>
      <c r="U53" s="116">
        <v>19</v>
      </c>
      <c r="V53" s="116">
        <v>20</v>
      </c>
      <c r="W53" s="116">
        <v>21</v>
      </c>
      <c r="X53" s="116">
        <v>22</v>
      </c>
      <c r="Y53" s="116">
        <v>23</v>
      </c>
      <c r="Z53" s="116">
        <v>24</v>
      </c>
      <c r="AA53" s="116">
        <v>25</v>
      </c>
      <c r="AB53" s="116">
        <v>26</v>
      </c>
      <c r="AC53" s="116">
        <v>27</v>
      </c>
      <c r="AD53" s="116">
        <v>28</v>
      </c>
      <c r="AE53" s="116">
        <v>29</v>
      </c>
      <c r="AF53" s="116">
        <v>30</v>
      </c>
      <c r="AG53" s="116">
        <v>31</v>
      </c>
      <c r="AH53" s="117">
        <v>32</v>
      </c>
    </row>
    <row r="54" spans="1:34" s="102" customFormat="1" ht="14.25" x14ac:dyDescent="0.25">
      <c r="A54" s="119" t="s">
        <v>229</v>
      </c>
      <c r="B54" s="120">
        <f>B45*$B$17</f>
        <v>0</v>
      </c>
      <c r="C54" s="121">
        <f>[3]Проект!F1783*1000</f>
        <v>-486474.22599999997</v>
      </c>
      <c r="D54" s="121">
        <f>[3]Проект!G1783*1000</f>
        <v>-486474.22599999997</v>
      </c>
      <c r="E54" s="121">
        <f>[3]Проект!H1783*1000</f>
        <v>-486474.22599999997</v>
      </c>
      <c r="F54" s="121">
        <f>[3]Проект!I1783*1000</f>
        <v>-486474.22599999997</v>
      </c>
      <c r="G54" s="121">
        <f>[3]Проект!J1783*1000</f>
        <v>-486474.22599999997</v>
      </c>
      <c r="H54" s="121">
        <f>[3]Проект!K1783*1000</f>
        <v>-486474.22599999997</v>
      </c>
      <c r="I54" s="121">
        <f>[3]Проект!L1783*1000</f>
        <v>-486474.22599999997</v>
      </c>
      <c r="J54" s="121">
        <f>[3]Проект!M1783*1000</f>
        <v>-486474.22599999997</v>
      </c>
      <c r="K54" s="121">
        <f>[3]Проект!N1783*1000</f>
        <v>-486474.22599999997</v>
      </c>
      <c r="L54" s="121">
        <f>[3]Проект!O1783*1000</f>
        <v>-486474.22599999997</v>
      </c>
      <c r="M54" s="121">
        <f>[3]Проект!P1783*1000</f>
        <v>-486474.22599999997</v>
      </c>
      <c r="N54" s="121">
        <f>[3]Проект!Q1783*1000</f>
        <v>-486474.22599999997</v>
      </c>
      <c r="O54" s="121">
        <f>[3]Проект!R1783*1000</f>
        <v>-486474.22599999997</v>
      </c>
      <c r="P54" s="121">
        <f>[3]Проект!S1783*1000</f>
        <v>-486474.22599999997</v>
      </c>
      <c r="Q54" s="121">
        <f>[3]Проект!T1783*1000</f>
        <v>-486474.22599999997</v>
      </c>
      <c r="R54" s="121">
        <f>[3]Проект!U1783*1000</f>
        <v>-486474.22599999997</v>
      </c>
      <c r="S54" s="121">
        <f>[3]Проект!V1783*1000</f>
        <v>-486474.22599999997</v>
      </c>
      <c r="T54" s="121">
        <f>[3]Проект!W1783*1000</f>
        <v>-486474.22599999997</v>
      </c>
      <c r="U54" s="121">
        <f>[3]Проект!X1783*1000</f>
        <v>-486474.22599999997</v>
      </c>
      <c r="V54" s="121">
        <f>[3]Проект!Y1783*1000</f>
        <v>-486474.22599999997</v>
      </c>
      <c r="W54" s="121">
        <f>[3]Проект!Z1783*1000</f>
        <v>-486474.22599999997</v>
      </c>
      <c r="X54" s="121">
        <f>[3]Проект!AA1783*1000</f>
        <v>-486474.22599999997</v>
      </c>
      <c r="Y54" s="121">
        <f>[3]Проект!AB1783*1000</f>
        <v>-486474.22599999997</v>
      </c>
      <c r="Z54" s="121">
        <f>[3]Проект!AC1783*1000</f>
        <v>-486474.22599999665</v>
      </c>
      <c r="AA54" s="121">
        <f>[3]Проект!AD1783*1000</f>
        <v>0</v>
      </c>
      <c r="AB54" s="121">
        <f>[3]Проект!AE1783*1000</f>
        <v>0</v>
      </c>
      <c r="AC54" s="121">
        <f>[3]Проект!AF1783*1000</f>
        <v>0</v>
      </c>
      <c r="AD54" s="121">
        <f>[3]Проект!AG1783*1000</f>
        <v>0</v>
      </c>
      <c r="AE54" s="121">
        <f>[3]Проект!AH1783*1000</f>
        <v>0</v>
      </c>
      <c r="AF54" s="121">
        <f>[3]Проект!AS1783*1000</f>
        <v>0</v>
      </c>
      <c r="AG54" s="121" t="e">
        <f>[3]Проект!AT1783*1000</f>
        <v>#REF!</v>
      </c>
      <c r="AH54" s="121">
        <f>[3]Проект!AU1783*1000</f>
        <v>-11675381.423999999</v>
      </c>
    </row>
    <row r="55" spans="1:34" s="97" customFormat="1" ht="15.75" x14ac:dyDescent="0.25">
      <c r="A55" s="107" t="s">
        <v>230</v>
      </c>
      <c r="B55" s="111">
        <f t="shared" ref="B55" si="0">SUM(B56:B57)</f>
        <v>0</v>
      </c>
      <c r="C55" s="121">
        <f>[3]Проект!F1784*1000</f>
        <v>-737981.40084199992</v>
      </c>
      <c r="D55" s="121">
        <f>[3]Проект!G1784*1000</f>
        <v>-727278.96786999982</v>
      </c>
      <c r="E55" s="121">
        <f>[3]Проект!H1784*1000</f>
        <v>-716576.53489799995</v>
      </c>
      <c r="F55" s="121">
        <f>[3]Проект!I1784*1000</f>
        <v>-705874.10192599997</v>
      </c>
      <c r="G55" s="121">
        <f>[3]Проект!J1784*1000</f>
        <v>-695171.66895399999</v>
      </c>
      <c r="H55" s="121">
        <f>[3]Проект!K1784*1000</f>
        <v>-684469.23598200001</v>
      </c>
      <c r="I55" s="121">
        <f>[3]Проект!L1784*1000</f>
        <v>-673766.80300999992</v>
      </c>
      <c r="J55" s="121">
        <f>[3]Проект!M1784*1000</f>
        <v>-663064.37003799994</v>
      </c>
      <c r="K55" s="121">
        <f>[3]Проект!N1784*1000</f>
        <v>-652361.93706599995</v>
      </c>
      <c r="L55" s="121">
        <f>[3]Проект!O1784*1000</f>
        <v>-641659.50409399997</v>
      </c>
      <c r="M55" s="121">
        <f>[3]Проект!P1784*1000</f>
        <v>-630957.07112199999</v>
      </c>
      <c r="N55" s="121">
        <f>[3]Проект!Q1784*1000</f>
        <v>-620254.6381499999</v>
      </c>
      <c r="O55" s="121">
        <f>[3]Проект!R1784*1000</f>
        <v>-609552.20517799992</v>
      </c>
      <c r="P55" s="121">
        <f>[3]Проект!S1784*1000</f>
        <v>-598849.77220599994</v>
      </c>
      <c r="Q55" s="121">
        <f>[3]Проект!T1784*1000</f>
        <v>-588147.33923399996</v>
      </c>
      <c r="R55" s="121">
        <f>[3]Проект!U1784*1000</f>
        <v>-577444.90626199986</v>
      </c>
      <c r="S55" s="121">
        <f>[3]Проект!V1784*1000</f>
        <v>-566742.47328999988</v>
      </c>
      <c r="T55" s="121">
        <f>[3]Проект!W1784*1000</f>
        <v>-556040.0403179999</v>
      </c>
      <c r="U55" s="121">
        <f>[3]Проект!X1784*1000</f>
        <v>-545337.60734599992</v>
      </c>
      <c r="V55" s="121">
        <f>[3]Проект!Y1784*1000</f>
        <v>-534635.17437399994</v>
      </c>
      <c r="W55" s="121">
        <f>[3]Проект!Z1784*1000</f>
        <v>-523932.7414019999</v>
      </c>
      <c r="X55" s="121">
        <f>[3]Проект!AA1784*1000</f>
        <v>-513230.30842999992</v>
      </c>
      <c r="Y55" s="121">
        <f>[3]Проект!AB1784*1000</f>
        <v>-502527.87545799994</v>
      </c>
      <c r="Z55" s="121">
        <f>[3]Проект!AC1784*1000</f>
        <v>-491825.44248599658</v>
      </c>
      <c r="AA55" s="121">
        <f>[3]Проект!AD1784*1000</f>
        <v>0</v>
      </c>
      <c r="AB55" s="121">
        <f>[3]Проект!AE1784*1000</f>
        <v>0</v>
      </c>
      <c r="AC55" s="121">
        <f>[3]Проект!AF1784*1000</f>
        <v>0</v>
      </c>
      <c r="AD55" s="121">
        <f>[3]Проект!AG1784*1000</f>
        <v>0</v>
      </c>
      <c r="AE55" s="121">
        <f>[3]Проект!AH1784*1000</f>
        <v>0</v>
      </c>
      <c r="AF55" s="121">
        <f>[3]Проект!AS1784*1000</f>
        <v>0</v>
      </c>
      <c r="AG55" s="121" t="e">
        <f>[3]Проект!AT1784*1000</f>
        <v>#REF!</v>
      </c>
      <c r="AH55" s="121">
        <f>[3]Проект!AU1784*1000</f>
        <v>-14757682.119935997</v>
      </c>
    </row>
    <row r="56" spans="1:34" s="97" customFormat="1" ht="15.75" x14ac:dyDescent="0.25">
      <c r="A56" s="122" t="s">
        <v>231</v>
      </c>
      <c r="B56" s="111">
        <v>0</v>
      </c>
      <c r="C56" s="121">
        <f>[3]Проект!F1785*1000</f>
        <v>0</v>
      </c>
      <c r="D56" s="121">
        <f>[3]Проект!G1785*1000</f>
        <v>0</v>
      </c>
      <c r="E56" s="121">
        <f>[3]Проект!H1785*1000</f>
        <v>0</v>
      </c>
      <c r="F56" s="121">
        <f>[3]Проект!I1785*1000</f>
        <v>0</v>
      </c>
      <c r="G56" s="121">
        <f>[3]Проект!J1785*1000</f>
        <v>0</v>
      </c>
      <c r="H56" s="121">
        <f>[3]Проект!K1785*1000</f>
        <v>0</v>
      </c>
      <c r="I56" s="121">
        <f>[3]Проект!L1785*1000</f>
        <v>0</v>
      </c>
      <c r="J56" s="121">
        <f>[3]Проект!M1785*1000</f>
        <v>0</v>
      </c>
      <c r="K56" s="121">
        <f>[3]Проект!N1785*1000</f>
        <v>0</v>
      </c>
      <c r="L56" s="121">
        <f>[3]Проект!O1785*1000</f>
        <v>0</v>
      </c>
      <c r="M56" s="121">
        <f>[3]Проект!P1785*1000</f>
        <v>0</v>
      </c>
      <c r="N56" s="121">
        <f>[3]Проект!Q1785*1000</f>
        <v>0</v>
      </c>
      <c r="O56" s="121">
        <f>[3]Проект!R1785*1000</f>
        <v>0</v>
      </c>
      <c r="P56" s="121">
        <f>[3]Проект!S1785*1000</f>
        <v>0</v>
      </c>
      <c r="Q56" s="121">
        <f>[3]Проект!T1785*1000</f>
        <v>0</v>
      </c>
      <c r="R56" s="121">
        <f>[3]Проект!U1785*1000</f>
        <v>0</v>
      </c>
      <c r="S56" s="121">
        <f>[3]Проект!V1785*1000</f>
        <v>0</v>
      </c>
      <c r="T56" s="121">
        <f>[3]Проект!W1785*1000</f>
        <v>0</v>
      </c>
      <c r="U56" s="121">
        <f>[3]Проект!X1785*1000</f>
        <v>0</v>
      </c>
      <c r="V56" s="121">
        <f>[3]Проект!Y1785*1000</f>
        <v>0</v>
      </c>
      <c r="W56" s="121">
        <f>[3]Проект!Z1785*1000</f>
        <v>0</v>
      </c>
      <c r="X56" s="121">
        <f>[3]Проект!AA1785*1000</f>
        <v>0</v>
      </c>
      <c r="Y56" s="121">
        <f>[3]Проект!AB1785*1000</f>
        <v>0</v>
      </c>
      <c r="Z56" s="121">
        <f>[3]Проект!AC1785*1000</f>
        <v>0</v>
      </c>
      <c r="AA56" s="121">
        <f>[3]Проект!AD1785*1000</f>
        <v>0</v>
      </c>
      <c r="AB56" s="121">
        <f>[3]Проект!AE1785*1000</f>
        <v>0</v>
      </c>
      <c r="AC56" s="121">
        <f>[3]Проект!AF1785*1000</f>
        <v>0</v>
      </c>
      <c r="AD56" s="121">
        <f>[3]Проект!AG1785*1000</f>
        <v>0</v>
      </c>
      <c r="AE56" s="121">
        <f>[3]Проект!AH1785*1000</f>
        <v>0</v>
      </c>
      <c r="AF56" s="121">
        <f>[3]Проект!AS1785*1000</f>
        <v>0</v>
      </c>
      <c r="AG56" s="121" t="e">
        <f>[3]Проект!AT1785*1000</f>
        <v>#REF!</v>
      </c>
      <c r="AH56" s="121">
        <f>[3]Проект!AU1785*1000</f>
        <v>0</v>
      </c>
    </row>
    <row r="57" spans="1:34" s="97" customFormat="1" ht="15.75" x14ac:dyDescent="0.25">
      <c r="A57" s="122" t="str">
        <f>A27</f>
        <v>Первый  ремонт объекта, лет после постройки</v>
      </c>
      <c r="B57" s="111">
        <f>-IF(B$36&lt;=$B$22,0,$B$21*(1+B$38)*$B$17)</f>
        <v>0</v>
      </c>
      <c r="C57" s="121">
        <f>[3]Проект!F1786*1000</f>
        <v>-737981.40084199992</v>
      </c>
      <c r="D57" s="121">
        <f>[3]Проект!G1786*1000</f>
        <v>-727278.96786999982</v>
      </c>
      <c r="E57" s="121">
        <f>[3]Проект!H1786*1000</f>
        <v>-716576.53489799995</v>
      </c>
      <c r="F57" s="121">
        <f>[3]Проект!I1786*1000</f>
        <v>-705874.10192599997</v>
      </c>
      <c r="G57" s="121">
        <f>[3]Проект!J1786*1000</f>
        <v>-695171.66895399999</v>
      </c>
      <c r="H57" s="121">
        <f>[3]Проект!K1786*1000</f>
        <v>-684469.23598200001</v>
      </c>
      <c r="I57" s="121">
        <f>[3]Проект!L1786*1000</f>
        <v>-673766.80300999992</v>
      </c>
      <c r="J57" s="121">
        <f>[3]Проект!M1786*1000</f>
        <v>-663064.37003799994</v>
      </c>
      <c r="K57" s="121">
        <f>[3]Проект!N1786*1000</f>
        <v>-652361.93706599995</v>
      </c>
      <c r="L57" s="121">
        <f>[3]Проект!O1786*1000</f>
        <v>-641659.50409399997</v>
      </c>
      <c r="M57" s="121">
        <f>[3]Проект!P1786*1000</f>
        <v>-630957.07112199999</v>
      </c>
      <c r="N57" s="121">
        <f>[3]Проект!Q1786*1000</f>
        <v>-620254.6381499999</v>
      </c>
      <c r="O57" s="121">
        <f>[3]Проект!R1786*1000</f>
        <v>-609552.20517799992</v>
      </c>
      <c r="P57" s="121">
        <f>[3]Проект!S1786*1000</f>
        <v>-598849.77220599994</v>
      </c>
      <c r="Q57" s="121">
        <f>[3]Проект!T1786*1000</f>
        <v>-588147.33923399996</v>
      </c>
      <c r="R57" s="121">
        <f>[3]Проект!U1786*1000</f>
        <v>-577444.90626199986</v>
      </c>
      <c r="S57" s="121">
        <f>[3]Проект!V1786*1000</f>
        <v>-566742.47328999988</v>
      </c>
      <c r="T57" s="121">
        <f>[3]Проект!W1786*1000</f>
        <v>-556040.0403179999</v>
      </c>
      <c r="U57" s="121">
        <f>[3]Проект!X1786*1000</f>
        <v>-545337.60734599992</v>
      </c>
      <c r="V57" s="121">
        <f>[3]Проект!Y1786*1000</f>
        <v>-534635.17437399994</v>
      </c>
      <c r="W57" s="121">
        <f>[3]Проект!Z1786*1000</f>
        <v>-523932.7414019999</v>
      </c>
      <c r="X57" s="121">
        <f>[3]Проект!AA1786*1000</f>
        <v>-513230.30842999992</v>
      </c>
      <c r="Y57" s="121">
        <f>[3]Проект!AB1786*1000</f>
        <v>-502527.87545799994</v>
      </c>
      <c r="Z57" s="121">
        <f>[3]Проект!AC1786*1000</f>
        <v>-491825.44248599658</v>
      </c>
      <c r="AA57" s="121">
        <f>[3]Проект!AD1786*1000</f>
        <v>0</v>
      </c>
      <c r="AB57" s="121">
        <f>[3]Проект!AE1786*1000</f>
        <v>0</v>
      </c>
      <c r="AC57" s="121">
        <f>[3]Проект!AF1786*1000</f>
        <v>0</v>
      </c>
      <c r="AD57" s="121">
        <f>[3]Проект!AG1786*1000</f>
        <v>0</v>
      </c>
      <c r="AE57" s="121">
        <f>[3]Проект!AH1786*1000</f>
        <v>0</v>
      </c>
      <c r="AF57" s="121">
        <f>[3]Проект!AS1786*1000</f>
        <v>0</v>
      </c>
      <c r="AG57" s="121" t="e">
        <f>[3]Проект!AT1786*1000</f>
        <v>#REF!</v>
      </c>
      <c r="AH57" s="121">
        <f>[3]Проект!AU1786*1000</f>
        <v>-14757682.119935997</v>
      </c>
    </row>
    <row r="58" spans="1:34" s="97" customFormat="1" ht="15.75" x14ac:dyDescent="0.25">
      <c r="A58" s="122" t="s">
        <v>232</v>
      </c>
      <c r="B58" s="111">
        <v>0</v>
      </c>
      <c r="C58" s="121">
        <f>[3]Проект!F1787*1000</f>
        <v>0</v>
      </c>
      <c r="D58" s="121">
        <f>[3]Проект!G1787*1000</f>
        <v>0</v>
      </c>
      <c r="E58" s="121">
        <f>[3]Проект!H1787*1000</f>
        <v>0</v>
      </c>
      <c r="F58" s="121">
        <f>[3]Проект!I1787*1000</f>
        <v>0</v>
      </c>
      <c r="G58" s="121">
        <f>[3]Проект!J1787*1000</f>
        <v>0</v>
      </c>
      <c r="H58" s="121">
        <f>[3]Проект!K1787*1000</f>
        <v>0</v>
      </c>
      <c r="I58" s="121">
        <f>[3]Проект!L1787*1000</f>
        <v>0</v>
      </c>
      <c r="J58" s="121">
        <f>[3]Проект!M1787*1000</f>
        <v>0</v>
      </c>
      <c r="K58" s="121">
        <f>[3]Проект!N1787*1000</f>
        <v>0</v>
      </c>
      <c r="L58" s="121">
        <f>[3]Проект!O1787*1000</f>
        <v>0</v>
      </c>
      <c r="M58" s="121">
        <f>[3]Проект!P1787*1000</f>
        <v>0</v>
      </c>
      <c r="N58" s="121">
        <f>[3]Проект!Q1787*1000</f>
        <v>0</v>
      </c>
      <c r="O58" s="121">
        <f>[3]Проект!R1787*1000</f>
        <v>0</v>
      </c>
      <c r="P58" s="121">
        <f>[3]Проект!S1787*1000</f>
        <v>0</v>
      </c>
      <c r="Q58" s="121">
        <f>[3]Проект!T1787*1000</f>
        <v>0</v>
      </c>
      <c r="R58" s="121">
        <f>[3]Проект!U1787*1000</f>
        <v>0</v>
      </c>
      <c r="S58" s="121">
        <f>[3]Проект!V1787*1000</f>
        <v>0</v>
      </c>
      <c r="T58" s="121">
        <f>[3]Проект!W1787*1000</f>
        <v>0</v>
      </c>
      <c r="U58" s="121">
        <f>[3]Проект!X1787*1000</f>
        <v>0</v>
      </c>
      <c r="V58" s="121">
        <f>[3]Проект!Y1787*1000</f>
        <v>0</v>
      </c>
      <c r="W58" s="121">
        <f>[3]Проект!Z1787*1000</f>
        <v>0</v>
      </c>
      <c r="X58" s="121">
        <f>[3]Проект!AA1787*1000</f>
        <v>0</v>
      </c>
      <c r="Y58" s="121">
        <f>[3]Проект!AB1787*1000</f>
        <v>0</v>
      </c>
      <c r="Z58" s="121">
        <f>[3]Проект!AC1787*1000</f>
        <v>0</v>
      </c>
      <c r="AA58" s="121">
        <f>[3]Проект!AD1787*1000</f>
        <v>0</v>
      </c>
      <c r="AB58" s="121">
        <f>[3]Проект!AE1787*1000</f>
        <v>0</v>
      </c>
      <c r="AC58" s="121">
        <f>[3]Проект!AF1787*1000</f>
        <v>0</v>
      </c>
      <c r="AD58" s="121">
        <f>[3]Проект!AG1787*1000</f>
        <v>0</v>
      </c>
      <c r="AE58" s="121">
        <f>[3]Проект!AH1787*1000</f>
        <v>0</v>
      </c>
      <c r="AF58" s="121">
        <f>[3]Проект!AS1787*1000</f>
        <v>0</v>
      </c>
      <c r="AG58" s="121" t="e">
        <f>[3]Проект!AT1787*1000</f>
        <v>#REF!</v>
      </c>
      <c r="AH58" s="121">
        <f>[3]Проект!AU1787*1000</f>
        <v>0</v>
      </c>
    </row>
    <row r="59" spans="1:34" s="102" customFormat="1" ht="14.25" x14ac:dyDescent="0.25">
      <c r="A59" s="123" t="s">
        <v>601</v>
      </c>
      <c r="B59" s="120">
        <f>B54+B55</f>
        <v>0</v>
      </c>
      <c r="C59" s="121">
        <f>[3]Проект!F1788*1000</f>
        <v>-737981.40084199992</v>
      </c>
      <c r="D59" s="121">
        <f>[3]Проект!G1788*1000</f>
        <v>-727278.96786999982</v>
      </c>
      <c r="E59" s="121">
        <f>[3]Проект!H1788*1000</f>
        <v>-716576.53489799995</v>
      </c>
      <c r="F59" s="121">
        <f>[3]Проект!I1788*1000</f>
        <v>-705874.10192599997</v>
      </c>
      <c r="G59" s="121">
        <f>[3]Проект!J1788*1000</f>
        <v>-695171.66895399999</v>
      </c>
      <c r="H59" s="121">
        <f>[3]Проект!K1788*1000</f>
        <v>-684469.23598200001</v>
      </c>
      <c r="I59" s="121">
        <f>[3]Проект!L1788*1000</f>
        <v>-673766.80300999992</v>
      </c>
      <c r="J59" s="121">
        <f>[3]Проект!M1788*1000</f>
        <v>-663064.37003799994</v>
      </c>
      <c r="K59" s="121">
        <f>[3]Проект!N1788*1000</f>
        <v>-652361.93706599995</v>
      </c>
      <c r="L59" s="121">
        <f>[3]Проект!O1788*1000</f>
        <v>-641659.50409399997</v>
      </c>
      <c r="M59" s="121">
        <f>[3]Проект!P1788*1000</f>
        <v>-630957.07112199999</v>
      </c>
      <c r="N59" s="121">
        <f>[3]Проект!Q1788*1000</f>
        <v>-620254.6381499999</v>
      </c>
      <c r="O59" s="121">
        <f>[3]Проект!R1788*1000</f>
        <v>-609552.20517799992</v>
      </c>
      <c r="P59" s="121">
        <f>[3]Проект!S1788*1000</f>
        <v>-598849.77220599994</v>
      </c>
      <c r="Q59" s="121">
        <f>[3]Проект!T1788*1000</f>
        <v>-588147.33923399996</v>
      </c>
      <c r="R59" s="121">
        <f>[3]Проект!U1788*1000</f>
        <v>-577444.90626199986</v>
      </c>
      <c r="S59" s="121">
        <f>[3]Проект!V1788*1000</f>
        <v>-566742.47328999988</v>
      </c>
      <c r="T59" s="121">
        <f>[3]Проект!W1788*1000</f>
        <v>-556040.0403179999</v>
      </c>
      <c r="U59" s="121">
        <f>[3]Проект!X1788*1000</f>
        <v>-545337.60734599992</v>
      </c>
      <c r="V59" s="121">
        <f>[3]Проект!Y1788*1000</f>
        <v>-534635.17437399994</v>
      </c>
      <c r="W59" s="121">
        <f>[3]Проект!Z1788*1000</f>
        <v>-523932.7414019999</v>
      </c>
      <c r="X59" s="121">
        <f>[3]Проект!AA1788*1000</f>
        <v>-513230.30842999992</v>
      </c>
      <c r="Y59" s="121">
        <f>[3]Проект!AB1788*1000</f>
        <v>-502527.87545799994</v>
      </c>
      <c r="Z59" s="121">
        <f>[3]Проект!AC1788*1000</f>
        <v>-491825.44248599658</v>
      </c>
      <c r="AA59" s="121">
        <f>[3]Проект!AD1788*1000</f>
        <v>0</v>
      </c>
      <c r="AB59" s="121">
        <f>[3]Проект!AE1788*1000</f>
        <v>0</v>
      </c>
      <c r="AC59" s="121">
        <f>[3]Проект!AF1788*1000</f>
        <v>0</v>
      </c>
      <c r="AD59" s="121">
        <f>[3]Проект!AG1788*1000</f>
        <v>0</v>
      </c>
      <c r="AE59" s="121">
        <f>[3]Проект!AH1788*1000</f>
        <v>0</v>
      </c>
      <c r="AF59" s="121">
        <f>[3]Проект!AS1788*1000</f>
        <v>0</v>
      </c>
      <c r="AG59" s="121" t="e">
        <f>[3]Проект!AT1788*1000</f>
        <v>#REF!</v>
      </c>
      <c r="AH59" s="121">
        <f>[3]Проект!AU1788*1000</f>
        <v>-14757682.119935997</v>
      </c>
    </row>
    <row r="60" spans="1:34" s="97" customFormat="1" ht="15.75" x14ac:dyDescent="0.25">
      <c r="A60" s="122" t="s">
        <v>233</v>
      </c>
      <c r="B60" s="111">
        <v>0</v>
      </c>
      <c r="C60" s="121" t="e">
        <f>[3]Проект!F1789*1000</f>
        <v>#REF!</v>
      </c>
      <c r="D60" s="121" t="e">
        <f>[3]Проект!G1789*1000</f>
        <v>#REF!</v>
      </c>
      <c r="E60" s="121" t="e">
        <f>[3]Проект!H1789*1000</f>
        <v>#REF!</v>
      </c>
      <c r="F60" s="121" t="e">
        <f>[3]Проект!I1789*1000</f>
        <v>#REF!</v>
      </c>
      <c r="G60" s="121" t="e">
        <f>[3]Проект!J1789*1000</f>
        <v>#REF!</v>
      </c>
      <c r="H60" s="121" t="e">
        <f>[3]Проект!K1789*1000</f>
        <v>#REF!</v>
      </c>
      <c r="I60" s="121" t="e">
        <f>[3]Проект!L1789*1000</f>
        <v>#REF!</v>
      </c>
      <c r="J60" s="121" t="e">
        <f>[3]Проект!M1789*1000</f>
        <v>#REF!</v>
      </c>
      <c r="K60" s="121" t="e">
        <f>[3]Проект!N1789*1000</f>
        <v>#REF!</v>
      </c>
      <c r="L60" s="121" t="e">
        <f>[3]Проект!O1789*1000</f>
        <v>#REF!</v>
      </c>
      <c r="M60" s="121" t="e">
        <f>[3]Проект!P1789*1000</f>
        <v>#REF!</v>
      </c>
      <c r="N60" s="121" t="e">
        <f>[3]Проект!Q1789*1000</f>
        <v>#REF!</v>
      </c>
      <c r="O60" s="121" t="e">
        <f>[3]Проект!R1789*1000</f>
        <v>#REF!</v>
      </c>
      <c r="P60" s="121" t="e">
        <f>[3]Проект!S1789*1000</f>
        <v>#REF!</v>
      </c>
      <c r="Q60" s="121" t="e">
        <f>[3]Проект!T1789*1000</f>
        <v>#REF!</v>
      </c>
      <c r="R60" s="121" t="e">
        <f>[3]Проект!U1789*1000</f>
        <v>#REF!</v>
      </c>
      <c r="S60" s="121" t="e">
        <f>[3]Проект!V1789*1000</f>
        <v>#REF!</v>
      </c>
      <c r="T60" s="121" t="e">
        <f>[3]Проект!W1789*1000</f>
        <v>#REF!</v>
      </c>
      <c r="U60" s="121" t="e">
        <f>[3]Проект!X1789*1000</f>
        <v>#REF!</v>
      </c>
      <c r="V60" s="121" t="e">
        <f>[3]Проект!Y1789*1000</f>
        <v>#REF!</v>
      </c>
      <c r="W60" s="121" t="e">
        <f>[3]Проект!Z1789*1000</f>
        <v>#REF!</v>
      </c>
      <c r="X60" s="121" t="e">
        <f>[3]Проект!AA1789*1000</f>
        <v>#REF!</v>
      </c>
      <c r="Y60" s="121" t="e">
        <f>[3]Проект!AB1789*1000</f>
        <v>#REF!</v>
      </c>
      <c r="Z60" s="121" t="e">
        <f>[3]Проект!AC1789*1000</f>
        <v>#REF!</v>
      </c>
      <c r="AA60" s="121" t="e">
        <f>[3]Проект!AD1789*1000</f>
        <v>#REF!</v>
      </c>
      <c r="AB60" s="121" t="e">
        <f>[3]Проект!AE1789*1000</f>
        <v>#REF!</v>
      </c>
      <c r="AC60" s="121" t="e">
        <f>[3]Проект!AF1789*1000</f>
        <v>#REF!</v>
      </c>
      <c r="AD60" s="121" t="e">
        <f>[3]Проект!AG1789*1000</f>
        <v>#REF!</v>
      </c>
      <c r="AE60" s="121" t="e">
        <f>[3]Проект!AH1789*1000</f>
        <v>#REF!</v>
      </c>
      <c r="AF60" s="121" t="e">
        <f>[3]Проект!AS1789*1000</f>
        <v>#REF!</v>
      </c>
      <c r="AG60" s="121" t="e">
        <f>[3]Проект!AT1789*1000</f>
        <v>#REF!</v>
      </c>
      <c r="AH60" s="121" t="e">
        <f>[3]Проект!AU1789*1000</f>
        <v>#REF!</v>
      </c>
    </row>
    <row r="61" spans="1:34" s="102" customFormat="1" ht="14.25" x14ac:dyDescent="0.25">
      <c r="A61" s="123" t="s">
        <v>239</v>
      </c>
      <c r="B61" s="120">
        <f>B59+B60</f>
        <v>0</v>
      </c>
      <c r="C61" s="121" t="e">
        <f>[3]Проект!F1790*1000</f>
        <v>#REF!</v>
      </c>
      <c r="D61" s="121" t="e">
        <f>[3]Проект!G1790*1000</f>
        <v>#REF!</v>
      </c>
      <c r="E61" s="121" t="e">
        <f>[3]Проект!H1790*1000</f>
        <v>#REF!</v>
      </c>
      <c r="F61" s="121" t="e">
        <f>[3]Проект!I1790*1000</f>
        <v>#REF!</v>
      </c>
      <c r="G61" s="121" t="e">
        <f>[3]Проект!J1790*1000</f>
        <v>#REF!</v>
      </c>
      <c r="H61" s="121" t="e">
        <f>[3]Проект!K1790*1000</f>
        <v>#REF!</v>
      </c>
      <c r="I61" s="121" t="e">
        <f>[3]Проект!L1790*1000</f>
        <v>#REF!</v>
      </c>
      <c r="J61" s="121" t="e">
        <f>[3]Проект!M1790*1000</f>
        <v>#REF!</v>
      </c>
      <c r="K61" s="121" t="e">
        <f>[3]Проект!N1790*1000</f>
        <v>#REF!</v>
      </c>
      <c r="L61" s="121" t="e">
        <f>[3]Проект!O1790*1000</f>
        <v>#REF!</v>
      </c>
      <c r="M61" s="121" t="e">
        <f>[3]Проект!P1790*1000</f>
        <v>#REF!</v>
      </c>
      <c r="N61" s="121" t="e">
        <f>[3]Проект!Q1790*1000</f>
        <v>#REF!</v>
      </c>
      <c r="O61" s="121" t="e">
        <f>[3]Проект!R1790*1000</f>
        <v>#REF!</v>
      </c>
      <c r="P61" s="121" t="e">
        <f>[3]Проект!S1790*1000</f>
        <v>#REF!</v>
      </c>
      <c r="Q61" s="121" t="e">
        <f>[3]Проект!T1790*1000</f>
        <v>#REF!</v>
      </c>
      <c r="R61" s="121" t="e">
        <f>[3]Проект!U1790*1000</f>
        <v>#REF!</v>
      </c>
      <c r="S61" s="121" t="e">
        <f>[3]Проект!V1790*1000</f>
        <v>#REF!</v>
      </c>
      <c r="T61" s="121" t="e">
        <f>[3]Проект!W1790*1000</f>
        <v>#REF!</v>
      </c>
      <c r="U61" s="121" t="e">
        <f>[3]Проект!X1790*1000</f>
        <v>#REF!</v>
      </c>
      <c r="V61" s="121" t="e">
        <f>[3]Проект!Y1790*1000</f>
        <v>#REF!</v>
      </c>
      <c r="W61" s="121" t="e">
        <f>[3]Проект!Z1790*1000</f>
        <v>#REF!</v>
      </c>
      <c r="X61" s="121" t="e">
        <f>[3]Проект!AA1790*1000</f>
        <v>#REF!</v>
      </c>
      <c r="Y61" s="121" t="e">
        <f>[3]Проект!AB1790*1000</f>
        <v>#REF!</v>
      </c>
      <c r="Z61" s="121" t="e">
        <f>[3]Проект!AC1790*1000</f>
        <v>#REF!</v>
      </c>
      <c r="AA61" s="121" t="e">
        <f>[3]Проект!AD1790*1000</f>
        <v>#REF!</v>
      </c>
      <c r="AB61" s="121" t="e">
        <f>[3]Проект!AE1790*1000</f>
        <v>#REF!</v>
      </c>
      <c r="AC61" s="121" t="e">
        <f>[3]Проект!AF1790*1000</f>
        <v>#REF!</v>
      </c>
      <c r="AD61" s="121" t="e">
        <f>[3]Проект!AG1790*1000</f>
        <v>#REF!</v>
      </c>
      <c r="AE61" s="121" t="e">
        <f>[3]Проект!AH1790*1000</f>
        <v>#REF!</v>
      </c>
      <c r="AF61" s="121" t="e">
        <f>[3]Проект!AS1790*1000</f>
        <v>#REF!</v>
      </c>
      <c r="AG61" s="121" t="e">
        <f>[3]Проект!AT1790*1000</f>
        <v>#REF!</v>
      </c>
      <c r="AH61" s="121" t="e">
        <f>[3]Проект!AU1790*1000</f>
        <v>#REF!</v>
      </c>
    </row>
    <row r="62" spans="1:34" s="97" customFormat="1" ht="15.75" x14ac:dyDescent="0.25">
      <c r="A62" s="122" t="s">
        <v>234</v>
      </c>
      <c r="B62" s="111">
        <f>-B51</f>
        <v>0</v>
      </c>
      <c r="C62" s="121" t="e">
        <f>[3]Проект!F1791*1000</f>
        <v>#REF!</v>
      </c>
      <c r="D62" s="121" t="e">
        <f>[3]Проект!G1791*1000</f>
        <v>#REF!</v>
      </c>
      <c r="E62" s="121" t="e">
        <f>[3]Проект!H1791*1000</f>
        <v>#REF!</v>
      </c>
      <c r="F62" s="121" t="e">
        <f>[3]Проект!I1791*1000</f>
        <v>#REF!</v>
      </c>
      <c r="G62" s="121" t="e">
        <f>[3]Проект!J1791*1000</f>
        <v>#REF!</v>
      </c>
      <c r="H62" s="121" t="e">
        <f>[3]Проект!K1791*1000</f>
        <v>#REF!</v>
      </c>
      <c r="I62" s="121" t="e">
        <f>[3]Проект!L1791*1000</f>
        <v>#REF!</v>
      </c>
      <c r="J62" s="121" t="e">
        <f>[3]Проект!M1791*1000</f>
        <v>#REF!</v>
      </c>
      <c r="K62" s="121" t="e">
        <f>[3]Проект!N1791*1000</f>
        <v>#REF!</v>
      </c>
      <c r="L62" s="121" t="e">
        <f>[3]Проект!O1791*1000</f>
        <v>#REF!</v>
      </c>
      <c r="M62" s="121" t="e">
        <f>[3]Проект!P1791*1000</f>
        <v>#REF!</v>
      </c>
      <c r="N62" s="121" t="e">
        <f>[3]Проект!Q1791*1000</f>
        <v>#REF!</v>
      </c>
      <c r="O62" s="121" t="e">
        <f>[3]Проект!R1791*1000</f>
        <v>#REF!</v>
      </c>
      <c r="P62" s="121" t="e">
        <f>[3]Проект!S1791*1000</f>
        <v>#REF!</v>
      </c>
      <c r="Q62" s="121" t="e">
        <f>[3]Проект!T1791*1000</f>
        <v>#REF!</v>
      </c>
      <c r="R62" s="121" t="e">
        <f>[3]Проект!U1791*1000</f>
        <v>#REF!</v>
      </c>
      <c r="S62" s="121" t="e">
        <f>[3]Проект!V1791*1000</f>
        <v>#REF!</v>
      </c>
      <c r="T62" s="121" t="e">
        <f>[3]Проект!W1791*1000</f>
        <v>#REF!</v>
      </c>
      <c r="U62" s="121" t="e">
        <f>[3]Проект!X1791*1000</f>
        <v>#REF!</v>
      </c>
      <c r="V62" s="121" t="e">
        <f>[3]Проект!Y1791*1000</f>
        <v>#REF!</v>
      </c>
      <c r="W62" s="121" t="e">
        <f>[3]Проект!Z1791*1000</f>
        <v>#REF!</v>
      </c>
      <c r="X62" s="121" t="e">
        <f>[3]Проект!AA1791*1000</f>
        <v>#REF!</v>
      </c>
      <c r="Y62" s="121" t="e">
        <f>[3]Проект!AB1791*1000</f>
        <v>#REF!</v>
      </c>
      <c r="Z62" s="121" t="e">
        <f>[3]Проект!AC1791*1000</f>
        <v>#REF!</v>
      </c>
      <c r="AA62" s="121" t="e">
        <f>[3]Проект!AD1791*1000</f>
        <v>#REF!</v>
      </c>
      <c r="AB62" s="121" t="e">
        <f>[3]Проект!AE1791*1000</f>
        <v>#REF!</v>
      </c>
      <c r="AC62" s="121" t="e">
        <f>[3]Проект!AF1791*1000</f>
        <v>#REF!</v>
      </c>
      <c r="AD62" s="121" t="e">
        <f>[3]Проект!AG1791*1000</f>
        <v>#REF!</v>
      </c>
      <c r="AE62" s="121" t="e">
        <f>[3]Проект!AH1791*1000</f>
        <v>#REF!</v>
      </c>
      <c r="AF62" s="121" t="e">
        <f>[3]Проект!AS1791*1000</f>
        <v>#REF!</v>
      </c>
      <c r="AG62" s="121" t="e">
        <f>[3]Проект!AT1791*1000</f>
        <v>#REF!</v>
      </c>
      <c r="AH62" s="121" t="e">
        <f>[3]Проект!AU1791*1000</f>
        <v>#REF!</v>
      </c>
    </row>
    <row r="63" spans="1:34" s="102" customFormat="1" ht="14.25" x14ac:dyDescent="0.25">
      <c r="A63" s="123" t="s">
        <v>235</v>
      </c>
      <c r="B63" s="120">
        <f>B61+B62</f>
        <v>0</v>
      </c>
      <c r="C63" s="121">
        <f>[3]Проект!F1792*1000</f>
        <v>-737981.40084199992</v>
      </c>
      <c r="D63" s="121">
        <f>[3]Проект!G1792*1000</f>
        <v>-727278.96786999982</v>
      </c>
      <c r="E63" s="121">
        <f>[3]Проект!H1792*1000</f>
        <v>-716576.53489799995</v>
      </c>
      <c r="F63" s="121">
        <f>[3]Проект!I1792*1000</f>
        <v>-705874.10192599997</v>
      </c>
      <c r="G63" s="121">
        <f>[3]Проект!J1792*1000</f>
        <v>-695171.66895399999</v>
      </c>
      <c r="H63" s="121">
        <f>[3]Проект!K1792*1000</f>
        <v>-684469.23598200001</v>
      </c>
      <c r="I63" s="121">
        <f>[3]Проект!L1792*1000</f>
        <v>-673766.80300999992</v>
      </c>
      <c r="J63" s="121">
        <f>[3]Проект!M1792*1000</f>
        <v>-663064.37003799994</v>
      </c>
      <c r="K63" s="121">
        <f>[3]Проект!N1792*1000</f>
        <v>-652361.93706599995</v>
      </c>
      <c r="L63" s="121">
        <f>[3]Проект!O1792*1000</f>
        <v>-641659.50409399997</v>
      </c>
      <c r="M63" s="121">
        <f>[3]Проект!P1792*1000</f>
        <v>-630957.07112199999</v>
      </c>
      <c r="N63" s="121">
        <f>[3]Проект!Q1792*1000</f>
        <v>-620254.6381499999</v>
      </c>
      <c r="O63" s="121">
        <f>[3]Проект!R1792*1000</f>
        <v>-609552.20517799992</v>
      </c>
      <c r="P63" s="121">
        <f>[3]Проект!S1792*1000</f>
        <v>-598849.77220599994</v>
      </c>
      <c r="Q63" s="121">
        <f>[3]Проект!T1792*1000</f>
        <v>-588147.33923399996</v>
      </c>
      <c r="R63" s="121">
        <f>[3]Проект!U1792*1000</f>
        <v>-577444.90626199986</v>
      </c>
      <c r="S63" s="121">
        <f>[3]Проект!V1792*1000</f>
        <v>-566742.47328999988</v>
      </c>
      <c r="T63" s="121">
        <f>[3]Проект!W1792*1000</f>
        <v>-556040.0403179999</v>
      </c>
      <c r="U63" s="121">
        <f>[3]Проект!X1792*1000</f>
        <v>-545337.60734599992</v>
      </c>
      <c r="V63" s="121">
        <f>[3]Проект!Y1792*1000</f>
        <v>-534635.17437399994</v>
      </c>
      <c r="W63" s="121">
        <f>[3]Проект!Z1792*1000</f>
        <v>-523932.7414019999</v>
      </c>
      <c r="X63" s="121">
        <f>[3]Проект!AA1792*1000</f>
        <v>-513230.30842999992</v>
      </c>
      <c r="Y63" s="121">
        <f>[3]Проект!AB1792*1000</f>
        <v>-502527.87545799994</v>
      </c>
      <c r="Z63" s="121">
        <f>[3]Проект!AC1792*1000</f>
        <v>-491825.44248599658</v>
      </c>
      <c r="AA63" s="121">
        <f>[3]Проект!AD1792*1000</f>
        <v>0</v>
      </c>
      <c r="AB63" s="121">
        <f>[3]Проект!AE1792*1000</f>
        <v>0</v>
      </c>
      <c r="AC63" s="121">
        <f>[3]Проект!AF1792*1000</f>
        <v>0</v>
      </c>
      <c r="AD63" s="121">
        <f>[3]Проект!AG1792*1000</f>
        <v>0</v>
      </c>
      <c r="AE63" s="121">
        <f>[3]Проект!AH1792*1000</f>
        <v>0</v>
      </c>
      <c r="AF63" s="121">
        <f>[3]Проект!AS1792*1000</f>
        <v>0</v>
      </c>
      <c r="AG63" s="121" t="e">
        <f>[3]Проект!AT1792*1000</f>
        <v>#REF!</v>
      </c>
      <c r="AH63" s="121">
        <f>[3]Проект!AU1792*1000</f>
        <v>-14757682.119935997</v>
      </c>
    </row>
    <row r="64" spans="1:34" s="97" customFormat="1" ht="15.75" x14ac:dyDescent="0.25">
      <c r="A64" s="122" t="s">
        <v>236</v>
      </c>
      <c r="B64" s="111">
        <f>-B63*$B$25</f>
        <v>0</v>
      </c>
      <c r="C64" s="121" t="e">
        <f>[3]Проект!F1793*1000</f>
        <v>#REF!</v>
      </c>
      <c r="D64" s="121" t="e">
        <f>[3]Проект!G1793*1000</f>
        <v>#REF!</v>
      </c>
      <c r="E64" s="121" t="e">
        <f>[3]Проект!H1793*1000</f>
        <v>#REF!</v>
      </c>
      <c r="F64" s="121" t="e">
        <f>[3]Проект!I1793*1000</f>
        <v>#REF!</v>
      </c>
      <c r="G64" s="121" t="e">
        <f>[3]Проект!J1793*1000</f>
        <v>#REF!</v>
      </c>
      <c r="H64" s="121" t="e">
        <f>[3]Проект!K1793*1000</f>
        <v>#REF!</v>
      </c>
      <c r="I64" s="121" t="e">
        <f>[3]Проект!L1793*1000</f>
        <v>#REF!</v>
      </c>
      <c r="J64" s="121" t="e">
        <f>[3]Проект!M1793*1000</f>
        <v>#REF!</v>
      </c>
      <c r="K64" s="121" t="e">
        <f>[3]Проект!N1793*1000</f>
        <v>#REF!</v>
      </c>
      <c r="L64" s="121" t="e">
        <f>[3]Проект!O1793*1000</f>
        <v>#REF!</v>
      </c>
      <c r="M64" s="121" t="e">
        <f>[3]Проект!P1793*1000</f>
        <v>#REF!</v>
      </c>
      <c r="N64" s="121" t="e">
        <f>[3]Проект!Q1793*1000</f>
        <v>#REF!</v>
      </c>
      <c r="O64" s="121" t="e">
        <f>[3]Проект!R1793*1000</f>
        <v>#REF!</v>
      </c>
      <c r="P64" s="121" t="e">
        <f>[3]Проект!S1793*1000</f>
        <v>#REF!</v>
      </c>
      <c r="Q64" s="121" t="e">
        <f>[3]Проект!T1793*1000</f>
        <v>#REF!</v>
      </c>
      <c r="R64" s="121" t="e">
        <f>[3]Проект!U1793*1000</f>
        <v>#REF!</v>
      </c>
      <c r="S64" s="121" t="e">
        <f>[3]Проект!V1793*1000</f>
        <v>#REF!</v>
      </c>
      <c r="T64" s="121" t="e">
        <f>[3]Проект!W1793*1000</f>
        <v>#REF!</v>
      </c>
      <c r="U64" s="121" t="e">
        <f>[3]Проект!X1793*1000</f>
        <v>#REF!</v>
      </c>
      <c r="V64" s="121" t="e">
        <f>[3]Проект!Y1793*1000</f>
        <v>#REF!</v>
      </c>
      <c r="W64" s="121" t="e">
        <f>[3]Проект!Z1793*1000</f>
        <v>#REF!</v>
      </c>
      <c r="X64" s="121" t="e">
        <f>[3]Проект!AA1793*1000</f>
        <v>#REF!</v>
      </c>
      <c r="Y64" s="121" t="e">
        <f>[3]Проект!AB1793*1000</f>
        <v>#REF!</v>
      </c>
      <c r="Z64" s="121" t="e">
        <f>[3]Проект!AC1793*1000</f>
        <v>#REF!</v>
      </c>
      <c r="AA64" s="121" t="e">
        <f>[3]Проект!AD1793*1000</f>
        <v>#REF!</v>
      </c>
      <c r="AB64" s="121" t="e">
        <f>[3]Проект!AE1793*1000</f>
        <v>#REF!</v>
      </c>
      <c r="AC64" s="121" t="e">
        <f>[3]Проект!AF1793*1000</f>
        <v>#REF!</v>
      </c>
      <c r="AD64" s="121" t="e">
        <f>[3]Проект!AG1793*1000</f>
        <v>#REF!</v>
      </c>
      <c r="AE64" s="121" t="e">
        <f>[3]Проект!AH1793*1000</f>
        <v>#REF!</v>
      </c>
      <c r="AF64" s="121" t="e">
        <f>[3]Проект!AS1793*1000</f>
        <v>#REF!</v>
      </c>
      <c r="AG64" s="121" t="e">
        <f>[3]Проект!AT1793*1000</f>
        <v>#REF!</v>
      </c>
      <c r="AH64" s="121" t="e">
        <f>[3]Проект!AU1793*1000</f>
        <v>#REF!</v>
      </c>
    </row>
    <row r="65" spans="1:34" s="126" customFormat="1" ht="16.5" thickBot="1" x14ac:dyDescent="0.3">
      <c r="A65" s="124" t="s">
        <v>237</v>
      </c>
      <c r="B65" s="125">
        <f>B63+B64</f>
        <v>0</v>
      </c>
      <c r="C65" s="121" t="e">
        <f>[3]Проект!F1794*1000</f>
        <v>#REF!</v>
      </c>
      <c r="D65" s="121" t="e">
        <f>[3]Проект!G1794*1000</f>
        <v>#REF!</v>
      </c>
      <c r="E65" s="121" t="e">
        <f>[3]Проект!H1794*1000</f>
        <v>#REF!</v>
      </c>
      <c r="F65" s="121" t="e">
        <f>[3]Проект!I1794*1000</f>
        <v>#REF!</v>
      </c>
      <c r="G65" s="121" t="e">
        <f>[3]Проект!J1794*1000</f>
        <v>#REF!</v>
      </c>
      <c r="H65" s="121" t="e">
        <f>[3]Проект!K1794*1000</f>
        <v>#REF!</v>
      </c>
      <c r="I65" s="121" t="e">
        <f>[3]Проект!L1794*1000</f>
        <v>#REF!</v>
      </c>
      <c r="J65" s="121" t="e">
        <f>[3]Проект!M1794*1000</f>
        <v>#REF!</v>
      </c>
      <c r="K65" s="121" t="e">
        <f>[3]Проект!N1794*1000</f>
        <v>#REF!</v>
      </c>
      <c r="L65" s="121" t="e">
        <f>[3]Проект!O1794*1000</f>
        <v>#REF!</v>
      </c>
      <c r="M65" s="121" t="e">
        <f>[3]Проект!P1794*1000</f>
        <v>#REF!</v>
      </c>
      <c r="N65" s="121" t="e">
        <f>[3]Проект!Q1794*1000</f>
        <v>#REF!</v>
      </c>
      <c r="O65" s="121" t="e">
        <f>[3]Проект!R1794*1000</f>
        <v>#REF!</v>
      </c>
      <c r="P65" s="121" t="e">
        <f>[3]Проект!S1794*1000</f>
        <v>#REF!</v>
      </c>
      <c r="Q65" s="121" t="e">
        <f>[3]Проект!T1794*1000</f>
        <v>#REF!</v>
      </c>
      <c r="R65" s="121" t="e">
        <f>[3]Проект!U1794*1000</f>
        <v>#REF!</v>
      </c>
      <c r="S65" s="121" t="e">
        <f>[3]Проект!V1794*1000</f>
        <v>#REF!</v>
      </c>
      <c r="T65" s="121" t="e">
        <f>[3]Проект!W1794*1000</f>
        <v>#REF!</v>
      </c>
      <c r="U65" s="121" t="e">
        <f>[3]Проект!X1794*1000</f>
        <v>#REF!</v>
      </c>
      <c r="V65" s="121" t="e">
        <f>[3]Проект!Y1794*1000</f>
        <v>#REF!</v>
      </c>
      <c r="W65" s="121" t="e">
        <f>[3]Проект!Z1794*1000</f>
        <v>#REF!</v>
      </c>
      <c r="X65" s="121" t="e">
        <f>[3]Проект!AA1794*1000</f>
        <v>#REF!</v>
      </c>
      <c r="Y65" s="121" t="e">
        <f>[3]Проект!AB1794*1000</f>
        <v>#REF!</v>
      </c>
      <c r="Z65" s="121" t="e">
        <f>[3]Проект!AC1794*1000</f>
        <v>#REF!</v>
      </c>
      <c r="AA65" s="121" t="e">
        <f>[3]Проект!AD1794*1000</f>
        <v>#REF!</v>
      </c>
      <c r="AB65" s="121" t="e">
        <f>[3]Проект!AE1794*1000</f>
        <v>#REF!</v>
      </c>
      <c r="AC65" s="121" t="e">
        <f>[3]Проект!AF1794*1000</f>
        <v>#REF!</v>
      </c>
      <c r="AD65" s="121" t="e">
        <f>[3]Проект!AG1794*1000</f>
        <v>#REF!</v>
      </c>
      <c r="AE65" s="121" t="e">
        <f>[3]Проект!AH1794*1000</f>
        <v>#REF!</v>
      </c>
      <c r="AF65" s="121" t="e">
        <f>[3]Проект!AS1794*1000</f>
        <v>#REF!</v>
      </c>
      <c r="AG65" s="121" t="e">
        <f>[3]Проект!AT1794*1000</f>
        <v>#REF!</v>
      </c>
      <c r="AH65" s="121" t="e">
        <f>[3]Проект!AU1794*1000</f>
        <v>#REF!</v>
      </c>
    </row>
    <row r="66" spans="1:34" s="97" customFormat="1" ht="16.5" thickBot="1" x14ac:dyDescent="0.3">
      <c r="A66" s="118"/>
      <c r="B66" s="127"/>
      <c r="C66" s="127"/>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8"/>
      <c r="AB66" s="128"/>
      <c r="AC66" s="128"/>
      <c r="AD66" s="128"/>
      <c r="AE66" s="128"/>
      <c r="AF66" s="128"/>
      <c r="AG66" s="128"/>
      <c r="AH66" s="128"/>
    </row>
    <row r="67" spans="1:34" s="97" customFormat="1" ht="15.75" x14ac:dyDescent="0.25">
      <c r="A67" s="104" t="s">
        <v>238</v>
      </c>
      <c r="B67" s="116">
        <v>0</v>
      </c>
      <c r="C67" s="116">
        <v>1</v>
      </c>
      <c r="D67" s="116">
        <v>2</v>
      </c>
      <c r="E67" s="116">
        <v>3</v>
      </c>
      <c r="F67" s="116">
        <v>4</v>
      </c>
      <c r="G67" s="116">
        <v>5</v>
      </c>
      <c r="H67" s="116">
        <v>6</v>
      </c>
      <c r="I67" s="116">
        <v>7</v>
      </c>
      <c r="J67" s="116">
        <v>8</v>
      </c>
      <c r="K67" s="116">
        <v>9</v>
      </c>
      <c r="L67" s="116">
        <v>10</v>
      </c>
      <c r="M67" s="116">
        <v>11</v>
      </c>
      <c r="N67" s="116">
        <v>12</v>
      </c>
      <c r="O67" s="116">
        <v>13</v>
      </c>
      <c r="P67" s="116">
        <v>14</v>
      </c>
      <c r="Q67" s="116">
        <v>15</v>
      </c>
      <c r="R67" s="116">
        <v>16</v>
      </c>
      <c r="S67" s="116">
        <v>17</v>
      </c>
      <c r="T67" s="116">
        <v>18</v>
      </c>
      <c r="U67" s="116">
        <v>19</v>
      </c>
      <c r="V67" s="116">
        <v>20</v>
      </c>
      <c r="W67" s="116">
        <v>21</v>
      </c>
      <c r="X67" s="116">
        <v>22</v>
      </c>
      <c r="Y67" s="116">
        <v>23</v>
      </c>
      <c r="Z67" s="116">
        <v>24</v>
      </c>
      <c r="AA67" s="116">
        <v>25</v>
      </c>
      <c r="AB67" s="116">
        <v>26</v>
      </c>
      <c r="AC67" s="116">
        <v>27</v>
      </c>
      <c r="AD67" s="116">
        <v>28</v>
      </c>
      <c r="AE67" s="116">
        <v>29</v>
      </c>
      <c r="AF67" s="116">
        <v>30</v>
      </c>
      <c r="AG67" s="116">
        <v>31</v>
      </c>
      <c r="AH67" s="116">
        <v>32</v>
      </c>
    </row>
    <row r="68" spans="1:34" s="102" customFormat="1" ht="14.25" x14ac:dyDescent="0.25">
      <c r="A68" s="119" t="s">
        <v>239</v>
      </c>
      <c r="B68" s="120">
        <f t="shared" ref="B68" si="1">B61</f>
        <v>0</v>
      </c>
      <c r="C68" s="120">
        <f>[3]Проект!F1798*1000</f>
        <v>14350989.666999999</v>
      </c>
      <c r="D68" s="120">
        <f>[3]Проект!G1798*1000</f>
        <v>0</v>
      </c>
      <c r="E68" s="120">
        <f>[3]Проект!H1798*1000</f>
        <v>0</v>
      </c>
      <c r="F68" s="120">
        <f>[3]Проект!I1798*1000</f>
        <v>0</v>
      </c>
      <c r="G68" s="120">
        <f>[3]Проект!J1798*1000</f>
        <v>0</v>
      </c>
      <c r="H68" s="120">
        <f>[3]Проект!K1798*1000</f>
        <v>0</v>
      </c>
      <c r="I68" s="120">
        <f>[3]Проект!L1798*1000</f>
        <v>0</v>
      </c>
      <c r="J68" s="120">
        <f>[3]Проект!M1798*1000</f>
        <v>0</v>
      </c>
      <c r="K68" s="120">
        <f>[3]Проект!N1798*1000</f>
        <v>0</v>
      </c>
      <c r="L68" s="120">
        <f>[3]Проект!O1798*1000</f>
        <v>0</v>
      </c>
      <c r="M68" s="120">
        <f>[3]Проект!P1798*1000</f>
        <v>0</v>
      </c>
      <c r="N68" s="120">
        <f>[3]Проект!Q1798*1000</f>
        <v>0</v>
      </c>
      <c r="O68" s="120">
        <f>[3]Проект!R1798*1000</f>
        <v>0</v>
      </c>
      <c r="P68" s="120">
        <f>[3]Проект!S1798*1000</f>
        <v>0</v>
      </c>
      <c r="Q68" s="120">
        <f>[3]Проект!T1798*1000</f>
        <v>0</v>
      </c>
      <c r="R68" s="120">
        <f>[3]Проект!U1798*1000</f>
        <v>0</v>
      </c>
      <c r="S68" s="120">
        <f>[3]Проект!V1798*1000</f>
        <v>0</v>
      </c>
      <c r="T68" s="120">
        <f>[3]Проект!W1798*1000</f>
        <v>0</v>
      </c>
      <c r="U68" s="120">
        <f>[3]Проект!X1798*1000</f>
        <v>0</v>
      </c>
      <c r="V68" s="120">
        <f>[3]Проект!Y1798*1000</f>
        <v>0</v>
      </c>
      <c r="W68" s="120">
        <f>[3]Проект!Z1798*1000</f>
        <v>0</v>
      </c>
      <c r="X68" s="120">
        <f>[3]Проект!AA1798*1000</f>
        <v>0</v>
      </c>
      <c r="Y68" s="120">
        <f>[3]Проект!AB1798*1000</f>
        <v>0</v>
      </c>
      <c r="Z68" s="120">
        <f>[3]Проект!AC1798*1000</f>
        <v>0</v>
      </c>
      <c r="AA68" s="120">
        <f>[3]Проект!AD1798*1000</f>
        <v>0</v>
      </c>
      <c r="AB68" s="120">
        <f>[3]Проект!AE1798*1000</f>
        <v>0</v>
      </c>
      <c r="AC68" s="120">
        <f>[3]Проект!AF1798*1000</f>
        <v>0</v>
      </c>
      <c r="AD68" s="120">
        <f>[3]Проект!AG1798*1000</f>
        <v>0</v>
      </c>
      <c r="AE68" s="120">
        <f>[3]Проект!AH1798*1000</f>
        <v>0</v>
      </c>
      <c r="AF68" s="120">
        <f>[3]Проект!AS1798*1000</f>
        <v>0</v>
      </c>
      <c r="AG68" s="120" t="e">
        <f>[3]Проект!AT1798*1000</f>
        <v>#REF!</v>
      </c>
      <c r="AH68" s="120">
        <f>[3]Проект!AU1798*1000</f>
        <v>14350989.666999999</v>
      </c>
    </row>
    <row r="69" spans="1:34" s="97" customFormat="1" ht="15.75" x14ac:dyDescent="0.25">
      <c r="A69" s="122" t="s">
        <v>233</v>
      </c>
      <c r="B69" s="111">
        <f>-B60</f>
        <v>0</v>
      </c>
      <c r="C69" s="120">
        <f>[3]Проект!F1799*1000</f>
        <v>0</v>
      </c>
      <c r="D69" s="120">
        <f>[3]Проект!G1799*1000</f>
        <v>0</v>
      </c>
      <c r="E69" s="120">
        <f>[3]Проект!H1799*1000</f>
        <v>0</v>
      </c>
      <c r="F69" s="120">
        <f>[3]Проект!I1799*1000</f>
        <v>0</v>
      </c>
      <c r="G69" s="120">
        <f>[3]Проект!J1799*1000</f>
        <v>0</v>
      </c>
      <c r="H69" s="120">
        <f>[3]Проект!K1799*1000</f>
        <v>0</v>
      </c>
      <c r="I69" s="120">
        <f>[3]Проект!L1799*1000</f>
        <v>0</v>
      </c>
      <c r="J69" s="120">
        <f>[3]Проект!M1799*1000</f>
        <v>0</v>
      </c>
      <c r="K69" s="120">
        <f>[3]Проект!N1799*1000</f>
        <v>0</v>
      </c>
      <c r="L69" s="120">
        <f>[3]Проект!O1799*1000</f>
        <v>0</v>
      </c>
      <c r="M69" s="120">
        <f>[3]Проект!P1799*1000</f>
        <v>0</v>
      </c>
      <c r="N69" s="120">
        <f>[3]Проект!Q1799*1000</f>
        <v>0</v>
      </c>
      <c r="O69" s="120">
        <f>[3]Проект!R1799*1000</f>
        <v>0</v>
      </c>
      <c r="P69" s="120">
        <f>[3]Проект!S1799*1000</f>
        <v>0</v>
      </c>
      <c r="Q69" s="120">
        <f>[3]Проект!T1799*1000</f>
        <v>0</v>
      </c>
      <c r="R69" s="120">
        <f>[3]Проект!U1799*1000</f>
        <v>0</v>
      </c>
      <c r="S69" s="120">
        <f>[3]Проект!V1799*1000</f>
        <v>0</v>
      </c>
      <c r="T69" s="120">
        <f>[3]Проект!W1799*1000</f>
        <v>0</v>
      </c>
      <c r="U69" s="120">
        <f>[3]Проект!X1799*1000</f>
        <v>0</v>
      </c>
      <c r="V69" s="120">
        <f>[3]Проект!Y1799*1000</f>
        <v>0</v>
      </c>
      <c r="W69" s="120">
        <f>[3]Проект!Z1799*1000</f>
        <v>0</v>
      </c>
      <c r="X69" s="120">
        <f>[3]Проект!AA1799*1000</f>
        <v>0</v>
      </c>
      <c r="Y69" s="120">
        <f>[3]Проект!AB1799*1000</f>
        <v>0</v>
      </c>
      <c r="Z69" s="120">
        <f>[3]Проект!AC1799*1000</f>
        <v>0</v>
      </c>
      <c r="AA69" s="120">
        <f>[3]Проект!AD1799*1000</f>
        <v>0</v>
      </c>
      <c r="AB69" s="120">
        <f>[3]Проект!AE1799*1000</f>
        <v>0</v>
      </c>
      <c r="AC69" s="120">
        <f>[3]Проект!AF1799*1000</f>
        <v>0</v>
      </c>
      <c r="AD69" s="120">
        <f>[3]Проект!AG1799*1000</f>
        <v>0</v>
      </c>
      <c r="AE69" s="120">
        <f>[3]Проект!AH1799*1000</f>
        <v>0</v>
      </c>
      <c r="AF69" s="120">
        <f>[3]Проект!AS1799*1000</f>
        <v>0</v>
      </c>
      <c r="AG69" s="120" t="e">
        <f>[3]Проект!AT1799*1000</f>
        <v>#REF!</v>
      </c>
      <c r="AH69" s="120">
        <f>[3]Проект!AU1799*1000</f>
        <v>0</v>
      </c>
    </row>
    <row r="70" spans="1:34" s="97" customFormat="1" ht="15.75" x14ac:dyDescent="0.25">
      <c r="A70" s="122" t="s">
        <v>234</v>
      </c>
      <c r="B70" s="111">
        <f t="shared" ref="B70" si="2">B62</f>
        <v>0</v>
      </c>
      <c r="C70" s="120">
        <f>[3]Проект!F1800*1000</f>
        <v>-14539620.048131499</v>
      </c>
      <c r="D70" s="120">
        <f>[3]Проект!G1800*1000</f>
        <v>-243480.35011299993</v>
      </c>
      <c r="E70" s="120">
        <f>[3]Проект!H1800*1000</f>
        <v>-232777.91714099995</v>
      </c>
      <c r="F70" s="120">
        <f>[3]Проект!I1800*1000</f>
        <v>-222075.484169</v>
      </c>
      <c r="G70" s="120">
        <f>[3]Проект!J1800*1000</f>
        <v>-211373.05119699999</v>
      </c>
      <c r="H70" s="120">
        <f>[3]Проект!K1800*1000</f>
        <v>-200670.61822499998</v>
      </c>
      <c r="I70" s="120">
        <f>[3]Проект!L1800*1000</f>
        <v>-189968.18525299995</v>
      </c>
      <c r="J70" s="120">
        <f>[3]Проект!M1800*1000</f>
        <v>-179265.75228099996</v>
      </c>
      <c r="K70" s="120">
        <f>[3]Проект!N1800*1000</f>
        <v>-168563.31930899998</v>
      </c>
      <c r="L70" s="120">
        <f>[3]Проект!O1800*1000</f>
        <v>-157860.88633699997</v>
      </c>
      <c r="M70" s="120">
        <f>[3]Проект!P1800*1000</f>
        <v>-147158.45336499999</v>
      </c>
      <c r="N70" s="120">
        <f>[3]Проект!Q1800*1000</f>
        <v>-136456.02039299996</v>
      </c>
      <c r="O70" s="120">
        <f>[3]Проект!R1800*1000</f>
        <v>-125753.58742099996</v>
      </c>
      <c r="P70" s="120">
        <f>[3]Проект!S1800*1000</f>
        <v>-115051.15444899995</v>
      </c>
      <c r="Q70" s="120">
        <f>[3]Проект!T1800*1000</f>
        <v>-104348.72147699996</v>
      </c>
      <c r="R70" s="120">
        <f>[3]Проект!U1800*1000</f>
        <v>-93646.288504999946</v>
      </c>
      <c r="S70" s="120">
        <f>[3]Проект!V1800*1000</f>
        <v>-82943.855532999965</v>
      </c>
      <c r="T70" s="120">
        <f>[3]Проект!W1800*1000</f>
        <v>-72241.422560999956</v>
      </c>
      <c r="U70" s="120">
        <f>[3]Проект!X1800*1000</f>
        <v>-61538.989588999946</v>
      </c>
      <c r="V70" s="120">
        <f>[3]Проект!Y1800*1000</f>
        <v>-50836.556616999944</v>
      </c>
      <c r="W70" s="120">
        <f>[3]Проект!Z1800*1000</f>
        <v>-40134.123644999941</v>
      </c>
      <c r="X70" s="120">
        <f>[3]Проект!AA1800*1000</f>
        <v>-29431.690672999935</v>
      </c>
      <c r="Y70" s="120">
        <f>[3]Проект!AB1800*1000</f>
        <v>-18729.25770099993</v>
      </c>
      <c r="Z70" s="120">
        <f>[3]Проект!AC1800*1000</f>
        <v>-8026.8247289999554</v>
      </c>
      <c r="AA70" s="120">
        <f>[3]Проект!AD1800*1000</f>
        <v>-1337.8041214999907</v>
      </c>
      <c r="AB70" s="120">
        <f>[3]Проект!AE1800*1000</f>
        <v>0</v>
      </c>
      <c r="AC70" s="120">
        <f>[3]Проект!AF1800*1000</f>
        <v>0</v>
      </c>
      <c r="AD70" s="120">
        <f>[3]Проект!AG1800*1000</f>
        <v>0</v>
      </c>
      <c r="AE70" s="120">
        <f>[3]Проект!AH1800*1000</f>
        <v>0</v>
      </c>
      <c r="AF70" s="120">
        <f>[3]Проект!AS1800*1000</f>
        <v>0</v>
      </c>
      <c r="AG70" s="120" t="e">
        <f>[3]Проект!AT1800*1000</f>
        <v>#REF!</v>
      </c>
      <c r="AH70" s="120">
        <f>[3]Проект!AU1800*1000</f>
        <v>-17433290.362935998</v>
      </c>
    </row>
    <row r="71" spans="1:34" s="97" customFormat="1" ht="15.75" x14ac:dyDescent="0.25">
      <c r="A71" s="122" t="s">
        <v>236</v>
      </c>
      <c r="B71" s="111">
        <f>IF(SUM($B$58:B64)+SUM($A$65:A71)&gt;0,0,SUM($B$58:B64)-SUM($A$65:A71))</f>
        <v>0</v>
      </c>
      <c r="C71" s="120">
        <f>[3]Проект!F1801*1000</f>
        <v>-14539620.048131499</v>
      </c>
      <c r="D71" s="120">
        <f>[3]Проект!G1801*1000</f>
        <v>-14783100.398244498</v>
      </c>
      <c r="E71" s="120">
        <f>[3]Проект!H1801*1000</f>
        <v>-15015878.315385498</v>
      </c>
      <c r="F71" s="120">
        <f>[3]Проект!I1801*1000</f>
        <v>-15237953.799554497</v>
      </c>
      <c r="G71" s="120">
        <f>[3]Проект!J1801*1000</f>
        <v>-15449326.850751499</v>
      </c>
      <c r="H71" s="120">
        <f>[3]Проект!K1801*1000</f>
        <v>-15649997.468976498</v>
      </c>
      <c r="I71" s="120">
        <f>[3]Проект!L1801*1000</f>
        <v>-15839965.654229498</v>
      </c>
      <c r="J71" s="120">
        <f>[3]Проект!M1801*1000</f>
        <v>-16019231.406510498</v>
      </c>
      <c r="K71" s="120">
        <f>[3]Проект!N1801*1000</f>
        <v>-16187794.725819498</v>
      </c>
      <c r="L71" s="120">
        <f>[3]Проект!O1801*1000</f>
        <v>-16345655.612156497</v>
      </c>
      <c r="M71" s="120">
        <f>[3]Проект!P1801*1000</f>
        <v>-16492814.065521495</v>
      </c>
      <c r="N71" s="120">
        <f>[3]Проект!Q1801*1000</f>
        <v>-16629270.085914496</v>
      </c>
      <c r="O71" s="120">
        <f>[3]Проект!R1801*1000</f>
        <v>-16755023.673335498</v>
      </c>
      <c r="P71" s="120">
        <f>[3]Проект!S1801*1000</f>
        <v>-16870074.827784497</v>
      </c>
      <c r="Q71" s="120">
        <f>[3]Проект!T1801*1000</f>
        <v>-16974423.549261495</v>
      </c>
      <c r="R71" s="120">
        <f>[3]Проект!U1801*1000</f>
        <v>-17068069.837766495</v>
      </c>
      <c r="S71" s="120">
        <f>[3]Проект!V1801*1000</f>
        <v>-17151013.693299498</v>
      </c>
      <c r="T71" s="120">
        <f>[3]Проект!W1801*1000</f>
        <v>-17223255.115860499</v>
      </c>
      <c r="U71" s="120">
        <f>[3]Проект!X1801*1000</f>
        <v>-17284794.105449498</v>
      </c>
      <c r="V71" s="120">
        <f>[3]Проект!Y1801*1000</f>
        <v>-17335630.662066497</v>
      </c>
      <c r="W71" s="120">
        <f>[3]Проект!Z1801*1000</f>
        <v>-17375764.785711497</v>
      </c>
      <c r="X71" s="120">
        <f>[3]Проект!AA1801*1000</f>
        <v>-17405196.476384494</v>
      </c>
      <c r="Y71" s="120">
        <f>[3]Проект!AB1801*1000</f>
        <v>-17423925.734085497</v>
      </c>
      <c r="Z71" s="120">
        <f>[3]Проект!AC1801*1000</f>
        <v>-17431952.558814496</v>
      </c>
      <c r="AA71" s="120">
        <f>[3]Проект!AD1801*1000</f>
        <v>-17433290.362935998</v>
      </c>
      <c r="AB71" s="120">
        <f>[3]Проект!AE1801*1000</f>
        <v>-17433290.362935998</v>
      </c>
      <c r="AC71" s="120">
        <f>[3]Проект!AF1801*1000</f>
        <v>-17433290.362935998</v>
      </c>
      <c r="AD71" s="120">
        <f>[3]Проект!AG1801*1000</f>
        <v>-17433290.362935998</v>
      </c>
      <c r="AE71" s="120">
        <f>[3]Проект!AH1801*1000</f>
        <v>-17433290.362935998</v>
      </c>
      <c r="AF71" s="120">
        <f>[3]Проект!AS1801*1000</f>
        <v>-17433290.362935998</v>
      </c>
      <c r="AG71" s="120" t="e">
        <f>[3]Проект!AT1801*1000</f>
        <v>#REF!</v>
      </c>
      <c r="AH71" s="120" t="e">
        <f>[3]Проект!AU1801*1000</f>
        <v>#REF!</v>
      </c>
    </row>
    <row r="72" spans="1:34" s="97" customFormat="1" ht="15.75" x14ac:dyDescent="0.25">
      <c r="A72" s="122" t="s">
        <v>240</v>
      </c>
      <c r="B72" s="111">
        <v>0</v>
      </c>
      <c r="C72" s="120">
        <f>[3]Проект!F1802*1000</f>
        <v>1195</v>
      </c>
      <c r="D72" s="120">
        <f>[3]Проект!G1802*1000</f>
        <v>1428.0250000000001</v>
      </c>
      <c r="E72" s="120">
        <f>[3]Проект!H1802*1000</f>
        <v>1706.4898750000002</v>
      </c>
      <c r="F72" s="120">
        <f>[3]Проект!I1802*1000</f>
        <v>2039.255400625</v>
      </c>
      <c r="G72" s="120">
        <f>[3]Проект!J1802*1000</f>
        <v>2436.9102037468751</v>
      </c>
      <c r="H72" s="120">
        <f>[3]Проект!K1802*1000</f>
        <v>2912.1076934775156</v>
      </c>
      <c r="I72" s="120">
        <f>[3]Проект!L1802*1000</f>
        <v>3479.9686937056317</v>
      </c>
      <c r="J72" s="120">
        <f>[3]Проект!M1802*1000</f>
        <v>4158.5625889782295</v>
      </c>
      <c r="K72" s="120">
        <f>[3]Проект!N1802*1000</f>
        <v>4969.4822938289844</v>
      </c>
      <c r="L72" s="120">
        <f>[3]Проект!O1802*1000</f>
        <v>5938.5313411256366</v>
      </c>
      <c r="M72" s="120">
        <f>[3]Проект!P1802*1000</f>
        <v>7096.5449526451357</v>
      </c>
      <c r="N72" s="120">
        <f>[3]Проект!Q1802*1000</f>
        <v>8480.3712184109372</v>
      </c>
      <c r="O72" s="120">
        <f>[3]Проект!R1802*1000</f>
        <v>10134.043606001071</v>
      </c>
      <c r="P72" s="120">
        <f>[3]Проект!S1802*1000</f>
        <v>12110.182109171281</v>
      </c>
      <c r="Q72" s="120">
        <f>[3]Проект!T1802*1000</f>
        <v>14471.667620459681</v>
      </c>
      <c r="R72" s="120">
        <f>[3]Проект!U1802*1000</f>
        <v>17293.642806449319</v>
      </c>
      <c r="S72" s="120">
        <f>[3]Проект!V1802*1000</f>
        <v>20665.903153706939</v>
      </c>
      <c r="T72" s="120">
        <f>[3]Проект!W1802*1000</f>
        <v>24695.754268679793</v>
      </c>
      <c r="U72" s="120">
        <f>[3]Проект!X1802*1000</f>
        <v>29511.42635107235</v>
      </c>
      <c r="V72" s="120">
        <f>[3]Проект!Y1802*1000</f>
        <v>35266.154489531458</v>
      </c>
      <c r="W72" s="120">
        <f>[3]Проект!Z1802*1000</f>
        <v>42143.054614990098</v>
      </c>
      <c r="X72" s="120">
        <f>[3]Проект!AA1802*1000</f>
        <v>50360.950264913168</v>
      </c>
      <c r="Y72" s="120">
        <f>[3]Проект!AB1802*1000</f>
        <v>60181.335566571244</v>
      </c>
      <c r="Z72" s="120">
        <f>[3]Проект!AC1802*1000</f>
        <v>71916.696002052631</v>
      </c>
      <c r="AA72" s="120">
        <f>[3]Проект!AD1802*1000</f>
        <v>85940.451722452912</v>
      </c>
      <c r="AB72" s="120">
        <f>[3]Проект!AE1802*1000</f>
        <v>102698.83980833123</v>
      </c>
      <c r="AC72" s="120">
        <f>[3]Проект!AF1802*1000</f>
        <v>122725.11357095583</v>
      </c>
      <c r="AD72" s="120">
        <f>[3]Проект!AG1802*1000</f>
        <v>146656.5107172922</v>
      </c>
      <c r="AE72" s="120">
        <f>[3]Проект!AH1802*1000</f>
        <v>175254.53030716421</v>
      </c>
      <c r="AF72" s="120">
        <f>[3]Проект!AS1802*1000</f>
        <v>1243701.6524795007</v>
      </c>
      <c r="AG72" s="120" t="e">
        <f>[3]Проект!AT1802*1000</f>
        <v>#REF!</v>
      </c>
      <c r="AH72" s="120" t="e">
        <f>[3]Проект!AU1802*1000</f>
        <v>#REF!</v>
      </c>
    </row>
    <row r="73" spans="1:34" s="97" customFormat="1" ht="15.75" x14ac:dyDescent="0.25">
      <c r="A73" s="122" t="s">
        <v>241</v>
      </c>
      <c r="B73" s="111">
        <f>-B54*(B34)</f>
        <v>0</v>
      </c>
      <c r="C73" s="120">
        <f>[3]Проект!F1803*1000</f>
        <v>-12167046.065382006</v>
      </c>
      <c r="D73" s="120">
        <f>[3]Проект!G1803*1000</f>
        <v>-170501.4618882722</v>
      </c>
      <c r="E73" s="120">
        <f>[3]Проект!H1803*1000</f>
        <v>-136407.44111710592</v>
      </c>
      <c r="F73" s="120">
        <f>[3]Проект!I1803*1000</f>
        <v>-108900.28002423694</v>
      </c>
      <c r="G73" s="120">
        <f>[3]Проект!J1803*1000</f>
        <v>-86738.137035990498</v>
      </c>
      <c r="H73" s="120">
        <f>[3]Проект!K1803*1000</f>
        <v>-68909.064961594064</v>
      </c>
      <c r="I73" s="120">
        <f>[3]Проект!L1803*1000</f>
        <v>-54589.050067204204</v>
      </c>
      <c r="J73" s="120">
        <f>[3]Проект!M1803*1000</f>
        <v>-43107.623955479787</v>
      </c>
      <c r="K73" s="120">
        <f>[3]Проект!N1803*1000</f>
        <v>-33919.694113473131</v>
      </c>
      <c r="L73" s="120">
        <f>[3]Проект!O1803*1000</f>
        <v>-26582.479281329815</v>
      </c>
      <c r="M73" s="120">
        <f>[3]Проект!P1803*1000</f>
        <v>-20736.633720631722</v>
      </c>
      <c r="N73" s="120">
        <f>[3]Проект!Q1803*1000</f>
        <v>-16090.807451536215</v>
      </c>
      <c r="O73" s="120">
        <f>[3]Проект!R1803*1000</f>
        <v>-12409.023713548317</v>
      </c>
      <c r="P73" s="120">
        <f>[3]Проект!S1803*1000</f>
        <v>-9500.3653464359923</v>
      </c>
      <c r="Q73" s="120">
        <f>[3]Проект!T1803*1000</f>
        <v>-7210.5526614966166</v>
      </c>
      <c r="R73" s="120">
        <f>[3]Проект!U1803*1000</f>
        <v>-5415.070124501266</v>
      </c>
      <c r="S73" s="120">
        <f>[3]Проект!V1803*1000</f>
        <v>-4013.5606421886259</v>
      </c>
      <c r="T73" s="120">
        <f>[3]Проект!W1803*1000</f>
        <v>-2925.2567779482488</v>
      </c>
      <c r="U73" s="120">
        <f>[3]Проект!X1803*1000</f>
        <v>-2085.2597518304574</v>
      </c>
      <c r="V73" s="120">
        <f>[3]Проект!Y1803*1000</f>
        <v>-1441.5111982819237</v>
      </c>
      <c r="W73" s="120">
        <f>[3]Проект!Z1803*1000</f>
        <v>-952.33067492749819</v>
      </c>
      <c r="X73" s="120">
        <f>[3]Проект!AA1803*1000</f>
        <v>-584.41491906289946</v>
      </c>
      <c r="Y73" s="120">
        <f>[3]Проект!AB1803*1000</f>
        <v>-311.21372639332753</v>
      </c>
      <c r="Z73" s="120">
        <f>[3]Проект!AC1803*1000</f>
        <v>-111.61281281290863</v>
      </c>
      <c r="AA73" s="120">
        <f>[3]Проект!AD1803*1000</f>
        <v>-15.566640559680401</v>
      </c>
      <c r="AB73" s="120">
        <f>[3]Проект!AE1803*1000</f>
        <v>0</v>
      </c>
      <c r="AC73" s="120">
        <f>[3]Проект!AF1803*1000</f>
        <v>0</v>
      </c>
      <c r="AD73" s="120">
        <f>[3]Проект!AG1803*1000</f>
        <v>0</v>
      </c>
      <c r="AE73" s="120">
        <f>[3]Проект!AH1803*1000</f>
        <v>0</v>
      </c>
      <c r="AF73" s="120">
        <f>[3]Проект!AS1803*1000</f>
        <v>0</v>
      </c>
      <c r="AG73" s="120" t="e">
        <f>[3]Проект!AT1803*1000</f>
        <v>#REF!</v>
      </c>
      <c r="AH73" s="120">
        <f>[3]Проект!AU1803*1000</f>
        <v>-12980504.477988841</v>
      </c>
    </row>
    <row r="74" spans="1:34" s="97" customFormat="1" ht="15.75" x14ac:dyDescent="0.25">
      <c r="A74" s="122" t="s">
        <v>242</v>
      </c>
      <c r="B74" s="111" t="e">
        <f>[3]Проект!B167*1000*(-1)</f>
        <v>#REF!</v>
      </c>
      <c r="C74" s="120" t="e">
        <f>[3]Проект!F1804*1000*(-1)</f>
        <v>#REF!</v>
      </c>
      <c r="D74" s="120" t="e">
        <f>[3]Проект!G1804*1000*(-1)</f>
        <v>#REF!</v>
      </c>
      <c r="E74" s="120" t="e">
        <f>[3]Проект!H1804*1000*(-1)</f>
        <v>#REF!</v>
      </c>
      <c r="F74" s="120" t="e">
        <f>[3]Проект!I1804*1000*(-1)</f>
        <v>#REF!</v>
      </c>
      <c r="G74" s="120" t="e">
        <f>[3]Проект!J1804*1000*(-1)</f>
        <v>#REF!</v>
      </c>
      <c r="H74" s="120" t="e">
        <f>[3]Проект!K1804*1000*(-1)</f>
        <v>#REF!</v>
      </c>
      <c r="I74" s="120" t="e">
        <f>[3]Проект!L1804*1000*(-1)</f>
        <v>#REF!</v>
      </c>
      <c r="J74" s="120" t="e">
        <f>[3]Проект!M1804*1000*(-1)</f>
        <v>#REF!</v>
      </c>
      <c r="K74" s="120" t="e">
        <f>[3]Проект!N1804*1000*(-1)</f>
        <v>#REF!</v>
      </c>
      <c r="L74" s="120" t="e">
        <f>[3]Проект!O1804*1000*(-1)</f>
        <v>#REF!</v>
      </c>
      <c r="M74" s="120" t="e">
        <f>[3]Проект!P1804*1000*(-1)</f>
        <v>#REF!</v>
      </c>
      <c r="N74" s="120" t="e">
        <f>[3]Проект!Q1804*1000*(-1)</f>
        <v>#REF!</v>
      </c>
      <c r="O74" s="120" t="e">
        <f>[3]Проект!R1804*1000*(-1)</f>
        <v>#REF!</v>
      </c>
      <c r="P74" s="120" t="e">
        <f>[3]Проект!S1804*1000*(-1)</f>
        <v>#REF!</v>
      </c>
      <c r="Q74" s="120" t="e">
        <f>[3]Проект!T1804*1000*(-1)</f>
        <v>#REF!</v>
      </c>
      <c r="R74" s="120" t="e">
        <f>[3]Проект!U1804*1000*(-1)</f>
        <v>#REF!</v>
      </c>
      <c r="S74" s="120" t="e">
        <f>[3]Проект!V1804*1000*(-1)</f>
        <v>#REF!</v>
      </c>
      <c r="T74" s="120" t="e">
        <f>[3]Проект!W1804*1000*(-1)</f>
        <v>#REF!</v>
      </c>
      <c r="U74" s="120" t="e">
        <f>[3]Проект!X1804*1000*(-1)</f>
        <v>#REF!</v>
      </c>
      <c r="V74" s="120" t="e">
        <f>[3]Проект!Y1804*1000*(-1)</f>
        <v>#REF!</v>
      </c>
      <c r="W74" s="120" t="e">
        <f>[3]Проект!Z1804*1000*(-1)</f>
        <v>#REF!</v>
      </c>
      <c r="X74" s="120" t="e">
        <f>[3]Проект!AA1804*1000*(-1)</f>
        <v>#REF!</v>
      </c>
      <c r="Y74" s="120" t="e">
        <f>[3]Проект!AB1804*1000*(-1)</f>
        <v>#REF!</v>
      </c>
      <c r="Z74" s="120" t="e">
        <f>[3]Проект!AC1804*1000*(-1)</f>
        <v>#REF!</v>
      </c>
      <c r="AA74" s="120" t="e">
        <f>[3]Проект!AD1804*1000*(-1)</f>
        <v>#REF!</v>
      </c>
      <c r="AB74" s="120" t="e">
        <f>[3]Проект!AE1804*1000*(-1)</f>
        <v>#REF!</v>
      </c>
      <c r="AC74" s="120" t="e">
        <f>[3]Проект!AF1804*1000*(-1)</f>
        <v>#REF!</v>
      </c>
      <c r="AD74" s="120" t="e">
        <f>[3]Проект!AG1804*1000*(-1)</f>
        <v>#REF!</v>
      </c>
      <c r="AE74" s="120" t="e">
        <f>[3]Проект!AH1804*1000*(-1)</f>
        <v>#REF!</v>
      </c>
      <c r="AF74" s="120" t="e">
        <f>[3]Проект!AS1804*1000*(-1)</f>
        <v>#REF!</v>
      </c>
      <c r="AG74" s="120" t="e">
        <f>[3]Проект!AT1804*1000*(-1)</f>
        <v>#REF!</v>
      </c>
      <c r="AH74" s="120" t="e">
        <f>[3]Проект!AU1804*1000*(-1)</f>
        <v>#REF!</v>
      </c>
    </row>
    <row r="75" spans="1:34" s="97" customFormat="1" ht="15.75" x14ac:dyDescent="0.25">
      <c r="A75" s="122" t="s">
        <v>243</v>
      </c>
      <c r="B75" s="111">
        <f>B49-B50</f>
        <v>0</v>
      </c>
      <c r="C75" s="120" t="e">
        <f>[3]Проект!F1805*1000</f>
        <v>#REF!</v>
      </c>
      <c r="D75" s="120" t="e">
        <f>[3]Проект!G1805*1000</f>
        <v>#REF!</v>
      </c>
      <c r="E75" s="120" t="e">
        <f>[3]Проект!H1805*1000</f>
        <v>#REF!</v>
      </c>
      <c r="F75" s="120" t="e">
        <f>[3]Проект!I1805*1000</f>
        <v>#REF!</v>
      </c>
      <c r="G75" s="120" t="e">
        <f>[3]Проект!J1805*1000</f>
        <v>#REF!</v>
      </c>
      <c r="H75" s="120" t="e">
        <f>[3]Проект!K1805*1000</f>
        <v>#REF!</v>
      </c>
      <c r="I75" s="120" t="e">
        <f>[3]Проект!L1805*1000</f>
        <v>#REF!</v>
      </c>
      <c r="J75" s="120" t="e">
        <f>[3]Проект!M1805*1000</f>
        <v>#REF!</v>
      </c>
      <c r="K75" s="120" t="e">
        <f>[3]Проект!N1805*1000</f>
        <v>#REF!</v>
      </c>
      <c r="L75" s="120" t="e">
        <f>[3]Проект!O1805*1000</f>
        <v>#REF!</v>
      </c>
      <c r="M75" s="120" t="e">
        <f>[3]Проект!P1805*1000</f>
        <v>#REF!</v>
      </c>
      <c r="N75" s="120" t="e">
        <f>[3]Проект!Q1805*1000</f>
        <v>#REF!</v>
      </c>
      <c r="O75" s="120" t="e">
        <f>[3]Проект!R1805*1000</f>
        <v>#REF!</v>
      </c>
      <c r="P75" s="120" t="e">
        <f>[3]Проект!S1805*1000</f>
        <v>#REF!</v>
      </c>
      <c r="Q75" s="120" t="e">
        <f>[3]Проект!T1805*1000</f>
        <v>#REF!</v>
      </c>
      <c r="R75" s="120" t="e">
        <f>[3]Проект!U1805*1000</f>
        <v>#REF!</v>
      </c>
      <c r="S75" s="120" t="e">
        <f>[3]Проект!V1805*1000</f>
        <v>#REF!</v>
      </c>
      <c r="T75" s="120" t="e">
        <f>[3]Проект!W1805*1000</f>
        <v>#REF!</v>
      </c>
      <c r="U75" s="120" t="e">
        <f>[3]Проект!X1805*1000</f>
        <v>#REF!</v>
      </c>
      <c r="V75" s="120" t="e">
        <f>[3]Проект!Y1805*1000</f>
        <v>#REF!</v>
      </c>
      <c r="W75" s="120" t="e">
        <f>[3]Проект!Z1805*1000</f>
        <v>#REF!</v>
      </c>
      <c r="X75" s="120" t="e">
        <f>[3]Проект!AA1805*1000</f>
        <v>#REF!</v>
      </c>
      <c r="Y75" s="120" t="e">
        <f>[3]Проект!AB1805*1000</f>
        <v>#REF!</v>
      </c>
      <c r="Z75" s="120" t="e">
        <f>[3]Проект!AC1805*1000</f>
        <v>#REF!</v>
      </c>
      <c r="AA75" s="120" t="e">
        <f>[3]Проект!AD1805*1000</f>
        <v>#REF!</v>
      </c>
      <c r="AB75" s="120" t="e">
        <f>[3]Проект!AE1805*1000</f>
        <v>#REF!</v>
      </c>
      <c r="AC75" s="120" t="e">
        <f>[3]Проект!AF1805*1000</f>
        <v>#REF!</v>
      </c>
      <c r="AD75" s="120" t="e">
        <f>[3]Проект!AG1805*1000</f>
        <v>#REF!</v>
      </c>
      <c r="AE75" s="120" t="e">
        <f>[3]Проект!AH1805*1000</f>
        <v>#REF!</v>
      </c>
      <c r="AF75" s="120" t="e">
        <f>[3]Проект!AS1805*1000</f>
        <v>#REF!</v>
      </c>
      <c r="AG75" s="120" t="e">
        <f>[3]Проект!AT1805*1000</f>
        <v>#REF!</v>
      </c>
      <c r="AH75" s="120" t="e">
        <f>[3]Проект!AU1805*1000</f>
        <v>#REF!</v>
      </c>
    </row>
    <row r="76" spans="1:34" s="102" customFormat="1" ht="14.25" x14ac:dyDescent="0.25">
      <c r="A76" s="129" t="s">
        <v>244</v>
      </c>
      <c r="B76" s="120">
        <v>0</v>
      </c>
      <c r="C76" s="120" t="e">
        <f>[3]Проект!F1806*1000</f>
        <v>#REF!</v>
      </c>
      <c r="D76" s="120" t="e">
        <f>[3]Проект!G1806*1000</f>
        <v>#REF!</v>
      </c>
      <c r="E76" s="120" t="e">
        <f>[3]Проект!H1806*1000</f>
        <v>#REF!</v>
      </c>
      <c r="F76" s="120" t="e">
        <f>[3]Проект!I1806*1000</f>
        <v>#REF!</v>
      </c>
      <c r="G76" s="120" t="e">
        <f>[3]Проект!J1806*1000</f>
        <v>#REF!</v>
      </c>
      <c r="H76" s="120" t="e">
        <f>[3]Проект!K1806*1000</f>
        <v>#REF!</v>
      </c>
      <c r="I76" s="120" t="e">
        <f>[3]Проект!L1806*1000</f>
        <v>#REF!</v>
      </c>
      <c r="J76" s="120" t="e">
        <f>[3]Проект!M1806*1000</f>
        <v>#REF!</v>
      </c>
      <c r="K76" s="120" t="e">
        <f>[3]Проект!N1806*1000</f>
        <v>#REF!</v>
      </c>
      <c r="L76" s="120" t="e">
        <f>[3]Проект!O1806*1000</f>
        <v>#REF!</v>
      </c>
      <c r="M76" s="120" t="e">
        <f>[3]Проект!P1806*1000</f>
        <v>#REF!</v>
      </c>
      <c r="N76" s="120" t="e">
        <f>[3]Проект!Q1806*1000</f>
        <v>#REF!</v>
      </c>
      <c r="O76" s="120" t="e">
        <f>[3]Проект!R1806*1000</f>
        <v>#REF!</v>
      </c>
      <c r="P76" s="120" t="e">
        <f>[3]Проект!S1806*1000</f>
        <v>#REF!</v>
      </c>
      <c r="Q76" s="120" t="e">
        <f>[3]Проект!T1806*1000</f>
        <v>#REF!</v>
      </c>
      <c r="R76" s="120" t="e">
        <f>[3]Проект!U1806*1000</f>
        <v>#REF!</v>
      </c>
      <c r="S76" s="120" t="e">
        <f>[3]Проект!V1806*1000</f>
        <v>#REF!</v>
      </c>
      <c r="T76" s="120" t="e">
        <f>[3]Проект!W1806*1000</f>
        <v>#REF!</v>
      </c>
      <c r="U76" s="120" t="e">
        <f>[3]Проект!X1806*1000</f>
        <v>#REF!</v>
      </c>
      <c r="V76" s="120" t="e">
        <f>[3]Проект!Y1806*1000</f>
        <v>#REF!</v>
      </c>
      <c r="W76" s="120" t="e">
        <f>[3]Проект!Z1806*1000</f>
        <v>#REF!</v>
      </c>
      <c r="X76" s="120" t="e">
        <f>[3]Проект!AA1806*1000</f>
        <v>#REF!</v>
      </c>
      <c r="Y76" s="120" t="e">
        <f>[3]Проект!AB1806*1000</f>
        <v>#REF!</v>
      </c>
      <c r="Z76" s="120" t="e">
        <f>[3]Проект!AC1806*1000</f>
        <v>#REF!</v>
      </c>
      <c r="AA76" s="120" t="e">
        <f>[3]Проект!AD1806*1000</f>
        <v>#REF!</v>
      </c>
      <c r="AB76" s="120" t="e">
        <f>[3]Проект!AE1806*1000</f>
        <v>#REF!</v>
      </c>
      <c r="AC76" s="120" t="e">
        <f>[3]Проект!AF1806*1000</f>
        <v>#REF!</v>
      </c>
      <c r="AD76" s="120" t="e">
        <f>[3]Проект!AG1806*1000</f>
        <v>#REF!</v>
      </c>
      <c r="AE76" s="120" t="e">
        <f>[3]Проект!AH1806*1000</f>
        <v>#REF!</v>
      </c>
      <c r="AF76" s="120" t="e">
        <f>[3]Проект!AS1806*1000</f>
        <v>#REF!</v>
      </c>
      <c r="AG76" s="120" t="e">
        <f>[3]Проект!AT1806*1000</f>
        <v>#REF!</v>
      </c>
      <c r="AH76" s="120" t="e">
        <f>[3]Проект!AU1806*1000</f>
        <v>#REF!</v>
      </c>
    </row>
    <row r="77" spans="1:34" s="102" customFormat="1" ht="14.25" x14ac:dyDescent="0.25">
      <c r="A77" s="129" t="s">
        <v>602</v>
      </c>
      <c r="B77" s="120" t="e">
        <f>SUM($B$70:B76)</f>
        <v>#REF!</v>
      </c>
      <c r="C77" s="120" t="e">
        <f>[3]Проект!F1807*1000</f>
        <v>#REF!</v>
      </c>
      <c r="D77" s="120" t="e">
        <f>[3]Проект!G1807*1000</f>
        <v>#REF!</v>
      </c>
      <c r="E77" s="120" t="e">
        <f>[3]Проект!H1807*1000</f>
        <v>#REF!</v>
      </c>
      <c r="F77" s="120" t="e">
        <f>[3]Проект!I1807*1000</f>
        <v>#REF!</v>
      </c>
      <c r="G77" s="120" t="e">
        <f>[3]Проект!J1807*1000</f>
        <v>#REF!</v>
      </c>
      <c r="H77" s="120" t="e">
        <f>[3]Проект!K1807*1000</f>
        <v>#REF!</v>
      </c>
      <c r="I77" s="120" t="e">
        <f>[3]Проект!L1807*1000</f>
        <v>#REF!</v>
      </c>
      <c r="J77" s="120" t="e">
        <f>[3]Проект!M1807*1000</f>
        <v>#REF!</v>
      </c>
      <c r="K77" s="120" t="e">
        <f>[3]Проект!N1807*1000</f>
        <v>#REF!</v>
      </c>
      <c r="L77" s="120" t="e">
        <f>[3]Проект!O1807*1000</f>
        <v>#REF!</v>
      </c>
      <c r="M77" s="120" t="e">
        <f>[3]Проект!P1807*1000</f>
        <v>#REF!</v>
      </c>
      <c r="N77" s="120" t="e">
        <f>[3]Проект!Q1807*1000</f>
        <v>#REF!</v>
      </c>
      <c r="O77" s="120" t="e">
        <f>[3]Проект!R1807*1000</f>
        <v>#REF!</v>
      </c>
      <c r="P77" s="120" t="e">
        <f>[3]Проект!S1807*1000</f>
        <v>#REF!</v>
      </c>
      <c r="Q77" s="120" t="e">
        <f>[3]Проект!T1807*1000</f>
        <v>#REF!</v>
      </c>
      <c r="R77" s="120" t="e">
        <f>[3]Проект!U1807*1000</f>
        <v>#REF!</v>
      </c>
      <c r="S77" s="120" t="e">
        <f>[3]Проект!V1807*1000</f>
        <v>#REF!</v>
      </c>
      <c r="T77" s="120" t="e">
        <f>[3]Проект!W1807*1000</f>
        <v>#REF!</v>
      </c>
      <c r="U77" s="120" t="e">
        <f>[3]Проект!X1807*1000</f>
        <v>#REF!</v>
      </c>
      <c r="V77" s="120" t="e">
        <f>[3]Проект!Y1807*1000</f>
        <v>#REF!</v>
      </c>
      <c r="W77" s="120" t="e">
        <f>[3]Проект!Z1807*1000</f>
        <v>#REF!</v>
      </c>
      <c r="X77" s="120" t="e">
        <f>[3]Проект!AA1807*1000</f>
        <v>#REF!</v>
      </c>
      <c r="Y77" s="120" t="e">
        <f>[3]Проект!AB1807*1000</f>
        <v>#REF!</v>
      </c>
      <c r="Z77" s="120" t="e">
        <f>[3]Проект!AC1807*1000</f>
        <v>#REF!</v>
      </c>
      <c r="AA77" s="120" t="e">
        <f>[3]Проект!AD1807*1000</f>
        <v>#REF!</v>
      </c>
      <c r="AB77" s="120" t="e">
        <f>[3]Проект!AE1807*1000</f>
        <v>#REF!</v>
      </c>
      <c r="AC77" s="120" t="e">
        <f>[3]Проект!AF1807*1000</f>
        <v>#REF!</v>
      </c>
      <c r="AD77" s="120" t="e">
        <f>[3]Проект!AG1807*1000</f>
        <v>#REF!</v>
      </c>
      <c r="AE77" s="120" t="e">
        <f>[3]Проект!AH1807*1000</f>
        <v>#REF!</v>
      </c>
      <c r="AF77" s="120" t="e">
        <f>[3]Проект!AS1807*1000</f>
        <v>#REF!</v>
      </c>
      <c r="AG77" s="120" t="e">
        <f>[3]Проект!AT1807*1000</f>
        <v>#REF!</v>
      </c>
      <c r="AH77" s="120" t="e">
        <f>[3]Проект!AU1807*1000</f>
        <v>#REF!</v>
      </c>
    </row>
    <row r="78" spans="1:34" s="97" customFormat="1" ht="15.75" x14ac:dyDescent="0.25">
      <c r="A78" s="130" t="s">
        <v>245</v>
      </c>
      <c r="B78" s="131"/>
      <c r="C78" s="120" t="e">
        <f>[3]Проект!F1808</f>
        <v>#REF!</v>
      </c>
      <c r="D78" s="120" t="e">
        <f>[3]Проект!G1808</f>
        <v>#REF!</v>
      </c>
      <c r="E78" s="120" t="e">
        <f>[3]Проект!H1808</f>
        <v>#REF!</v>
      </c>
      <c r="F78" s="120" t="e">
        <f>[3]Проект!I1808</f>
        <v>#REF!</v>
      </c>
      <c r="G78" s="120" t="e">
        <f>[3]Проект!J1808</f>
        <v>#REF!</v>
      </c>
      <c r="H78" s="120" t="e">
        <f>[3]Проект!K1808</f>
        <v>#REF!</v>
      </c>
      <c r="I78" s="120" t="e">
        <f>[3]Проект!L1808</f>
        <v>#REF!</v>
      </c>
      <c r="J78" s="120" t="e">
        <f>[3]Проект!M1808</f>
        <v>#REF!</v>
      </c>
      <c r="K78" s="120" t="e">
        <f>[3]Проект!N1808</f>
        <v>#REF!</v>
      </c>
      <c r="L78" s="120" t="e">
        <f>[3]Проект!O1808</f>
        <v>#REF!</v>
      </c>
      <c r="M78" s="120" t="e">
        <f>[3]Проект!P1808</f>
        <v>#REF!</v>
      </c>
      <c r="N78" s="120" t="e">
        <f>[3]Проект!Q1808</f>
        <v>#REF!</v>
      </c>
      <c r="O78" s="120" t="e">
        <f>[3]Проект!R1808</f>
        <v>#REF!</v>
      </c>
      <c r="P78" s="120" t="e">
        <f>[3]Проект!S1808</f>
        <v>#REF!</v>
      </c>
      <c r="Q78" s="120" t="e">
        <f>[3]Проект!T1808</f>
        <v>#REF!</v>
      </c>
      <c r="R78" s="120" t="e">
        <f>[3]Проект!U1808</f>
        <v>#REF!</v>
      </c>
      <c r="S78" s="120" t="e">
        <f>[3]Проект!V1808</f>
        <v>#REF!</v>
      </c>
      <c r="T78" s="120" t="e">
        <f>[3]Проект!W1808</f>
        <v>#REF!</v>
      </c>
      <c r="U78" s="120" t="e">
        <f>[3]Проект!X1808</f>
        <v>#REF!</v>
      </c>
      <c r="V78" s="120" t="e">
        <f>[3]Проект!Y1808</f>
        <v>#REF!</v>
      </c>
      <c r="W78" s="120" t="e">
        <f>[3]Проект!Z1808</f>
        <v>#REF!</v>
      </c>
      <c r="X78" s="120" t="e">
        <f>[3]Проект!AA1808</f>
        <v>#REF!</v>
      </c>
      <c r="Y78" s="120" t="e">
        <f>[3]Проект!AB1808</f>
        <v>#REF!</v>
      </c>
      <c r="Z78" s="120" t="e">
        <f>[3]Проект!AC1808</f>
        <v>#REF!</v>
      </c>
      <c r="AA78" s="120" t="e">
        <f>[3]Проект!AD1808</f>
        <v>#REF!</v>
      </c>
      <c r="AB78" s="120" t="e">
        <f>[3]Проект!AE1808</f>
        <v>#REF!</v>
      </c>
      <c r="AC78" s="120" t="e">
        <f>[3]Проект!AF1808</f>
        <v>#REF!</v>
      </c>
      <c r="AD78" s="120" t="e">
        <f>[3]Проект!AG1808</f>
        <v>#REF!</v>
      </c>
      <c r="AE78" s="120" t="e">
        <f>[3]Проект!AH1808</f>
        <v>#REF!</v>
      </c>
      <c r="AF78" s="120" t="e">
        <f>[3]Проект!AS1808</f>
        <v>#REF!</v>
      </c>
      <c r="AG78" s="120" t="e">
        <f>[3]Проект!AT1808</f>
        <v>#REF!</v>
      </c>
      <c r="AH78" s="120" t="e">
        <f>[3]Проект!AU1808</f>
        <v>#REF!</v>
      </c>
    </row>
    <row r="79" spans="1:34" s="102" customFormat="1" ht="14.25" x14ac:dyDescent="0.25">
      <c r="A79" s="132" t="s">
        <v>603</v>
      </c>
      <c r="B79" s="121">
        <v>0</v>
      </c>
      <c r="C79" s="120" t="e">
        <f>[3]Проект!F1809*1000</f>
        <v>#REF!</v>
      </c>
      <c r="D79" s="120" t="e">
        <f>[3]Проект!G1809*1000</f>
        <v>#REF!</v>
      </c>
      <c r="E79" s="120" t="e">
        <f>[3]Проект!H1809*1000</f>
        <v>#REF!</v>
      </c>
      <c r="F79" s="120" t="e">
        <f>[3]Проект!I1809*1000</f>
        <v>#REF!</v>
      </c>
      <c r="G79" s="120" t="e">
        <f>[3]Проект!J1809*1000</f>
        <v>#REF!</v>
      </c>
      <c r="H79" s="120" t="e">
        <f>[3]Проект!K1809*1000</f>
        <v>#REF!</v>
      </c>
      <c r="I79" s="120" t="e">
        <f>[3]Проект!L1809*1000</f>
        <v>#REF!</v>
      </c>
      <c r="J79" s="120" t="e">
        <f>[3]Проект!M1809*1000</f>
        <v>#REF!</v>
      </c>
      <c r="K79" s="120" t="e">
        <f>[3]Проект!N1809*1000</f>
        <v>#REF!</v>
      </c>
      <c r="L79" s="120" t="e">
        <f>[3]Проект!O1809*1000</f>
        <v>#REF!</v>
      </c>
      <c r="M79" s="120" t="e">
        <f>[3]Проект!P1809*1000</f>
        <v>#REF!</v>
      </c>
      <c r="N79" s="120" t="e">
        <f>[3]Проект!Q1809*1000</f>
        <v>#REF!</v>
      </c>
      <c r="O79" s="120" t="e">
        <f>[3]Проект!R1809*1000</f>
        <v>#REF!</v>
      </c>
      <c r="P79" s="120" t="e">
        <f>[3]Проект!S1809*1000</f>
        <v>#REF!</v>
      </c>
      <c r="Q79" s="120" t="e">
        <f>[3]Проект!T1809*1000</f>
        <v>#REF!</v>
      </c>
      <c r="R79" s="120" t="e">
        <f>[3]Проект!U1809*1000</f>
        <v>#REF!</v>
      </c>
      <c r="S79" s="120" t="e">
        <f>[3]Проект!V1809*1000</f>
        <v>#REF!</v>
      </c>
      <c r="T79" s="120" t="e">
        <f>[3]Проект!W1809*1000</f>
        <v>#REF!</v>
      </c>
      <c r="U79" s="120" t="e">
        <f>[3]Проект!X1809*1000</f>
        <v>#REF!</v>
      </c>
      <c r="V79" s="120" t="e">
        <f>[3]Проект!Y1809*1000</f>
        <v>#REF!</v>
      </c>
      <c r="W79" s="120" t="e">
        <f>[3]Проект!Z1809*1000</f>
        <v>#REF!</v>
      </c>
      <c r="X79" s="120" t="e">
        <f>[3]Проект!AA1809*1000</f>
        <v>#REF!</v>
      </c>
      <c r="Y79" s="120" t="e">
        <f>[3]Проект!AB1809*1000</f>
        <v>#REF!</v>
      </c>
      <c r="Z79" s="120" t="e">
        <f>[3]Проект!AC1809*1000</f>
        <v>#REF!</v>
      </c>
      <c r="AA79" s="120" t="e">
        <f>[3]Проект!AD1809*1000</f>
        <v>#REF!</v>
      </c>
      <c r="AB79" s="120" t="e">
        <f>[3]Проект!AE1809*1000</f>
        <v>#REF!</v>
      </c>
      <c r="AC79" s="120" t="e">
        <f>[3]Проект!AF1809*1000</f>
        <v>#REF!</v>
      </c>
      <c r="AD79" s="120" t="e">
        <f>[3]Проект!AG1809*1000</f>
        <v>#REF!</v>
      </c>
      <c r="AE79" s="120" t="e">
        <f>[3]Проект!AH1809*1000</f>
        <v>#REF!</v>
      </c>
      <c r="AF79" s="120" t="e">
        <f>[3]Проект!AS1809*1000</f>
        <v>#REF!</v>
      </c>
      <c r="AG79" s="120" t="e">
        <f>[3]Проект!AT1809*1000</f>
        <v>#REF!</v>
      </c>
      <c r="AH79" s="120" t="e">
        <f>[3]Проект!AU1809*1000</f>
        <v>#REF!</v>
      </c>
    </row>
    <row r="80" spans="1:34" s="102" customFormat="1" ht="14.25" x14ac:dyDescent="0.25">
      <c r="A80" s="132" t="s">
        <v>604</v>
      </c>
      <c r="B80" s="121">
        <v>0</v>
      </c>
      <c r="C80" s="120" t="e">
        <f>[3]Проект!F1277*1000</f>
        <v>#REF!</v>
      </c>
      <c r="D80" s="120" t="e">
        <f>[3]Проект!G1277*1000</f>
        <v>#REF!</v>
      </c>
      <c r="E80" s="120" t="e">
        <f>[3]Проект!H1277*1000</f>
        <v>#REF!</v>
      </c>
      <c r="F80" s="120" t="e">
        <f>[3]Проект!I1277*1000</f>
        <v>#REF!</v>
      </c>
      <c r="G80" s="120" t="e">
        <f>[3]Проект!J1277*1000</f>
        <v>#REF!</v>
      </c>
      <c r="H80" s="120" t="e">
        <f>[3]Проект!K1277*1000</f>
        <v>#REF!</v>
      </c>
      <c r="I80" s="120" t="e">
        <f>[3]Проект!L1277*1000</f>
        <v>#REF!</v>
      </c>
      <c r="J80" s="120" t="e">
        <f>[3]Проект!M1277*1000</f>
        <v>#REF!</v>
      </c>
      <c r="K80" s="120" t="e">
        <f>[3]Проект!N1277*1000</f>
        <v>#REF!</v>
      </c>
      <c r="L80" s="120" t="e">
        <f>[3]Проект!O1277*1000</f>
        <v>#REF!</v>
      </c>
      <c r="M80" s="120" t="e">
        <f>[3]Проект!P1277*1000</f>
        <v>#REF!</v>
      </c>
      <c r="N80" s="120" t="e">
        <f>[3]Проект!Q1277*1000</f>
        <v>#REF!</v>
      </c>
      <c r="O80" s="120" t="e">
        <f>[3]Проект!R1277*1000</f>
        <v>#REF!</v>
      </c>
      <c r="P80" s="120" t="e">
        <f>[3]Проект!S1277*1000</f>
        <v>#REF!</v>
      </c>
      <c r="Q80" s="120" t="e">
        <f>[3]Проект!T1277*1000</f>
        <v>#REF!</v>
      </c>
      <c r="R80" s="120" t="e">
        <f>[3]Проект!U1277*1000</f>
        <v>#REF!</v>
      </c>
      <c r="S80" s="120" t="e">
        <f>[3]Проект!V1277*1000</f>
        <v>#REF!</v>
      </c>
      <c r="T80" s="120" t="e">
        <f>[3]Проект!W1277*1000</f>
        <v>#REF!</v>
      </c>
      <c r="U80" s="120" t="e">
        <f>[3]Проект!X1277*1000</f>
        <v>#REF!</v>
      </c>
      <c r="V80" s="120" t="e">
        <f>[3]Проект!Y1277*1000</f>
        <v>#REF!</v>
      </c>
      <c r="W80" s="120" t="e">
        <f>[3]Проект!Z1277*1000</f>
        <v>#REF!</v>
      </c>
      <c r="X80" s="120" t="e">
        <f>[3]Проект!AA1277*1000</f>
        <v>#REF!</v>
      </c>
      <c r="Y80" s="120" t="e">
        <f>[3]Проект!AB1277*1000</f>
        <v>#REF!</v>
      </c>
      <c r="Z80" s="120" t="e">
        <f>[3]Проект!AC1277*1000</f>
        <v>#REF!</v>
      </c>
      <c r="AA80" s="120" t="e">
        <f>[3]Проект!AD1277*1000</f>
        <v>#REF!</v>
      </c>
      <c r="AB80" s="120" t="e">
        <f>[3]Проект!AE1277*1000</f>
        <v>#REF!</v>
      </c>
      <c r="AC80" s="120" t="e">
        <f>[3]Проект!AF1277*1000</f>
        <v>#REF!</v>
      </c>
      <c r="AD80" s="120" t="e">
        <f>[3]Проект!AG1277*1000</f>
        <v>#REF!</v>
      </c>
      <c r="AE80" s="120" t="e">
        <f>[3]Проект!AH1277*1000</f>
        <v>#REF!</v>
      </c>
      <c r="AF80" s="120" t="e">
        <f>[3]Проект!AS1277*1000</f>
        <v>#REF!</v>
      </c>
      <c r="AG80" s="120" t="e">
        <f>[3]Проект!AT1277*1000</f>
        <v>#REF!</v>
      </c>
      <c r="AH80" s="120" t="e">
        <f>[3]Проект!AU1277*1000</f>
        <v>#REF!</v>
      </c>
    </row>
    <row r="81" spans="1:44" s="102" customFormat="1" ht="14.25" x14ac:dyDescent="0.25">
      <c r="A81" s="132" t="s">
        <v>605</v>
      </c>
      <c r="B81" s="133">
        <f>IF((ISERR(IRR($B$70:B76))),0,IF(IRR($B$70:B76)&lt;0,0,IRR($B$70:B76)))</f>
        <v>0</v>
      </c>
      <c r="C81" s="133">
        <f>IF((ISERR(IRR($B$70:C76))),0,IF(IRR($B$70:C76)&lt;0,0,IRR($B$70:C76)))</f>
        <v>0</v>
      </c>
      <c r="D81" s="133">
        <f>IF((ISERR(IRR($B$70:D76))),0,IF(IRR($B$70:D76)&lt;0,0,IRR($B$70:D76)))</f>
        <v>0</v>
      </c>
      <c r="E81" s="133">
        <f>IF((ISERR(IRR($B$70:E76))),0,IF(IRR($B$70:E76)&lt;0,0,IRR($B$70:E76)))</f>
        <v>0</v>
      </c>
      <c r="F81" s="133">
        <f>IF((ISERR(IRR($B$70:F76))),0,IF(IRR($B$70:F76)&lt;0,0,IRR($B$70:F76)))</f>
        <v>0</v>
      </c>
      <c r="G81" s="133">
        <f>IF((ISERR(IRR($B$70:G76))),0,IF(IRR($B$70:G76)&lt;0,0,IRR($B$70:G76)))</f>
        <v>0</v>
      </c>
      <c r="H81" s="133">
        <f>IF((ISERR(IRR($B$70:H76))),0,IF(IRR($B$70:H76)&lt;0,0,IRR($B$70:H76)))</f>
        <v>0</v>
      </c>
      <c r="I81" s="133">
        <f>IF((ISERR(IRR($B$70:I76))),0,IF(IRR($B$70:I76)&lt;0,0,IRR($B$70:I76)))</f>
        <v>0</v>
      </c>
      <c r="J81" s="133">
        <f>IF((ISERR(IRR($B$70:J76))),0,IF(IRR($B$70:J76)&lt;0,0,IRR($B$70:J76)))</f>
        <v>0</v>
      </c>
      <c r="K81" s="133">
        <f>IF((ISERR(IRR($B$70:K76))),0,IF(IRR($B$70:K76)&lt;0,0,IRR($B$70:K76)))</f>
        <v>0</v>
      </c>
      <c r="L81" s="133">
        <f>IF((ISERR(IRR($B$70:L76))),0,IF(IRR($B$70:L76)&lt;0,0,IRR($B$70:L76)))</f>
        <v>0</v>
      </c>
      <c r="M81" s="133">
        <f>IF((ISERR(IRR($B$70:M76))),0,IF(IRR($B$70:M76)&lt;0,0,IRR($B$70:M76)))</f>
        <v>0</v>
      </c>
      <c r="N81" s="133">
        <f>IF((ISERR(IRR($B$70:N76))),0,IF(IRR($B$70:N76)&lt;0,0,IRR($B$70:N76)))</f>
        <v>0</v>
      </c>
      <c r="O81" s="133">
        <f>IF((ISERR(IRR($B$70:O76))),0,IF(IRR($B$70:O76)&lt;0,0,IRR($B$70:O76)))</f>
        <v>0</v>
      </c>
      <c r="P81" s="133">
        <f>IF((ISERR(IRR($B$70:P76))),0,IF(IRR($B$70:P76)&lt;0,0,IRR($B$70:P76)))</f>
        <v>0</v>
      </c>
      <c r="Q81" s="133">
        <f>IF((ISERR(IRR($B$70:Q76))),0,IF(IRR($B$70:Q76)&lt;0,0,IRR($B$70:Q76)))</f>
        <v>0</v>
      </c>
      <c r="R81" s="133">
        <f>IF((ISERR(IRR($B$70:R76))),0,IF(IRR($B$70:R76)&lt;0,0,IRR($B$70:R76)))</f>
        <v>0</v>
      </c>
      <c r="S81" s="133">
        <f>IF((ISERR(IRR($B$70:S76))),0,IF(IRR($B$70:S76)&lt;0,0,IRR($B$70:S76)))</f>
        <v>0</v>
      </c>
      <c r="T81" s="133">
        <f>IF((ISERR(IRR($B$70:T76))),0,IF(IRR($B$70:T76)&lt;0,0,IRR($B$70:T76)))</f>
        <v>0</v>
      </c>
      <c r="U81" s="133">
        <f>IF((ISERR(IRR($B$70:U76))),0,IF(IRR($B$70:U76)&lt;0,0,IRR($B$70:U76)))</f>
        <v>0</v>
      </c>
      <c r="V81" s="133">
        <f>IF((ISERR(IRR($B$70:V76))),0,IF(IRR($B$70:V76)&lt;0,0,IRR($B$70:V76)))</f>
        <v>0</v>
      </c>
      <c r="W81" s="133">
        <f>IF((ISERR(IRR($B$70:W76))),0,IF(IRR($B$70:W76)&lt;0,0,IRR($B$70:W76)))</f>
        <v>0</v>
      </c>
      <c r="X81" s="133">
        <f>IF((ISERR(IRR($B$70:X76))),0,IF(IRR($B$70:X76)&lt;0,0,IRR($B$70:X76)))</f>
        <v>0</v>
      </c>
      <c r="Y81" s="133">
        <f>IF((ISERR(IRR($B$70:Y76))),0,IF(IRR($B$70:Y76)&lt;0,0,IRR($B$70:Y76)))</f>
        <v>0</v>
      </c>
      <c r="Z81" s="133">
        <f>IF((ISERR(IRR($B$70:Z76))),0,IF(IRR($B$70:Z76)&lt;0,0,IRR($B$70:Z76)))</f>
        <v>0</v>
      </c>
      <c r="AA81" s="133">
        <f>IF((ISERR(IRR($B$70:AA76))),0,IF(IRR($B$70:AA76)&lt;0,0,IRR($B$70:AA76)))</f>
        <v>0</v>
      </c>
      <c r="AB81" s="133">
        <f>IF((ISERR(IRR($B$70:AB76))),0,IF(IRR($B$70:AB76)&lt;0,0,IRR($B$70:AB76)))</f>
        <v>0</v>
      </c>
      <c r="AC81" s="133">
        <f>IF((ISERR(IRR($B$70:AC76))),0,IF(IRR($B$70:AC76)&lt;0,0,IRR($B$70:AC76)))</f>
        <v>0</v>
      </c>
      <c r="AD81" s="133">
        <f>IF((ISERR(IRR($B$70:AD76))),0,IF(IRR($B$70:AD76)&lt;0,0,IRR($B$70:AD76)))</f>
        <v>0</v>
      </c>
      <c r="AE81" s="133">
        <f>IF((ISERR(IRR($B$70:AE76))),0,IF(IRR($B$70:AE76)&lt;0,0,IRR($B$70:AE76)))</f>
        <v>0</v>
      </c>
      <c r="AF81" s="133">
        <f>IF((ISERR(IRR($B$70:AF76))),0,IF(IRR($B$70:AF76)&lt;0,0,IRR($B$70:AF76)))</f>
        <v>0</v>
      </c>
      <c r="AG81" s="133">
        <f>IF((ISERR(IRR($B$70:AG76))),0,IF(IRR($B$70:AG76)&lt;0,0,IRR($B$70:AG76)))</f>
        <v>0</v>
      </c>
      <c r="AH81" s="133">
        <f>IF((ISERR(IRR($B$70:AH76))),0,IF(IRR($B$70:AH76)&lt;0,0,IRR($B$70:AH76)))</f>
        <v>0</v>
      </c>
    </row>
    <row r="82" spans="1:44" s="102" customFormat="1" ht="14.25" x14ac:dyDescent="0.25">
      <c r="A82" s="132" t="s">
        <v>606</v>
      </c>
      <c r="B82" s="134" t="e">
        <f>IF(AND(B77&gt;0,A77&lt;0),(B67-(B77/(B77-A77))),0)</f>
        <v>#REF!</v>
      </c>
      <c r="C82" s="134" t="e">
        <f t="shared" ref="C82:AH82" si="3">IF(AND(C77&gt;0,B77&lt;0),(C67-(C77/(C77-B77))),0)</f>
        <v>#REF!</v>
      </c>
      <c r="D82" s="134" t="e">
        <f t="shared" si="3"/>
        <v>#REF!</v>
      </c>
      <c r="E82" s="134" t="e">
        <f t="shared" si="3"/>
        <v>#REF!</v>
      </c>
      <c r="F82" s="134" t="e">
        <f t="shared" si="3"/>
        <v>#REF!</v>
      </c>
      <c r="G82" s="134" t="e">
        <f t="shared" si="3"/>
        <v>#REF!</v>
      </c>
      <c r="H82" s="134" t="e">
        <f t="shared" si="3"/>
        <v>#REF!</v>
      </c>
      <c r="I82" s="134" t="e">
        <f t="shared" si="3"/>
        <v>#REF!</v>
      </c>
      <c r="J82" s="134" t="e">
        <f t="shared" si="3"/>
        <v>#REF!</v>
      </c>
      <c r="K82" s="134" t="e">
        <f t="shared" si="3"/>
        <v>#REF!</v>
      </c>
      <c r="L82" s="134" t="e">
        <f t="shared" si="3"/>
        <v>#REF!</v>
      </c>
      <c r="M82" s="134" t="e">
        <f t="shared" si="3"/>
        <v>#REF!</v>
      </c>
      <c r="N82" s="134" t="e">
        <f t="shared" si="3"/>
        <v>#REF!</v>
      </c>
      <c r="O82" s="134" t="e">
        <f t="shared" si="3"/>
        <v>#REF!</v>
      </c>
      <c r="P82" s="134" t="e">
        <f t="shared" si="3"/>
        <v>#REF!</v>
      </c>
      <c r="Q82" s="134" t="e">
        <f t="shared" si="3"/>
        <v>#REF!</v>
      </c>
      <c r="R82" s="134" t="e">
        <f t="shared" si="3"/>
        <v>#REF!</v>
      </c>
      <c r="S82" s="134" t="e">
        <f t="shared" si="3"/>
        <v>#REF!</v>
      </c>
      <c r="T82" s="134" t="e">
        <f t="shared" si="3"/>
        <v>#REF!</v>
      </c>
      <c r="U82" s="134" t="e">
        <f t="shared" si="3"/>
        <v>#REF!</v>
      </c>
      <c r="V82" s="134" t="e">
        <f t="shared" si="3"/>
        <v>#REF!</v>
      </c>
      <c r="W82" s="134" t="e">
        <f t="shared" si="3"/>
        <v>#REF!</v>
      </c>
      <c r="X82" s="134" t="e">
        <f t="shared" si="3"/>
        <v>#REF!</v>
      </c>
      <c r="Y82" s="134" t="e">
        <f t="shared" si="3"/>
        <v>#REF!</v>
      </c>
      <c r="Z82" s="134" t="e">
        <f t="shared" si="3"/>
        <v>#REF!</v>
      </c>
      <c r="AA82" s="134" t="e">
        <f t="shared" si="3"/>
        <v>#REF!</v>
      </c>
      <c r="AB82" s="134" t="e">
        <f t="shared" si="3"/>
        <v>#REF!</v>
      </c>
      <c r="AC82" s="134" t="e">
        <f t="shared" si="3"/>
        <v>#REF!</v>
      </c>
      <c r="AD82" s="134" t="e">
        <f t="shared" si="3"/>
        <v>#REF!</v>
      </c>
      <c r="AE82" s="134" t="e">
        <f t="shared" si="3"/>
        <v>#REF!</v>
      </c>
      <c r="AF82" s="134" t="e">
        <f t="shared" si="3"/>
        <v>#REF!</v>
      </c>
      <c r="AG82" s="134" t="e">
        <f t="shared" si="3"/>
        <v>#REF!</v>
      </c>
      <c r="AH82" s="134" t="e">
        <f t="shared" si="3"/>
        <v>#REF!</v>
      </c>
    </row>
    <row r="83" spans="1:44" s="102" customFormat="1" ht="15" thickBot="1" x14ac:dyDescent="0.3">
      <c r="A83" s="135" t="s">
        <v>607</v>
      </c>
      <c r="B83" s="136">
        <f>IF(AND(B80&gt;0,A80&lt;0),(B67-(B80/(B80-A80))),0)</f>
        <v>0</v>
      </c>
      <c r="C83" s="136" t="e">
        <f t="shared" ref="C83:AH83" si="4">IF(AND(C80&gt;0,B80&lt;0),(C67-(C80/(C80-B80))),0)</f>
        <v>#REF!</v>
      </c>
      <c r="D83" s="136" t="e">
        <f t="shared" si="4"/>
        <v>#REF!</v>
      </c>
      <c r="E83" s="136" t="e">
        <f t="shared" si="4"/>
        <v>#REF!</v>
      </c>
      <c r="F83" s="136" t="e">
        <f t="shared" si="4"/>
        <v>#REF!</v>
      </c>
      <c r="G83" s="136" t="e">
        <f t="shared" si="4"/>
        <v>#REF!</v>
      </c>
      <c r="H83" s="136" t="e">
        <f t="shared" si="4"/>
        <v>#REF!</v>
      </c>
      <c r="I83" s="136" t="e">
        <f t="shared" si="4"/>
        <v>#REF!</v>
      </c>
      <c r="J83" s="136" t="e">
        <f t="shared" si="4"/>
        <v>#REF!</v>
      </c>
      <c r="K83" s="136" t="e">
        <f t="shared" si="4"/>
        <v>#REF!</v>
      </c>
      <c r="L83" s="136" t="e">
        <f t="shared" si="4"/>
        <v>#REF!</v>
      </c>
      <c r="M83" s="136" t="e">
        <f t="shared" si="4"/>
        <v>#REF!</v>
      </c>
      <c r="N83" s="136" t="e">
        <f t="shared" si="4"/>
        <v>#REF!</v>
      </c>
      <c r="O83" s="136" t="e">
        <f t="shared" si="4"/>
        <v>#REF!</v>
      </c>
      <c r="P83" s="136" t="e">
        <f t="shared" si="4"/>
        <v>#REF!</v>
      </c>
      <c r="Q83" s="136" t="e">
        <f t="shared" si="4"/>
        <v>#REF!</v>
      </c>
      <c r="R83" s="136" t="e">
        <f t="shared" si="4"/>
        <v>#REF!</v>
      </c>
      <c r="S83" s="136" t="e">
        <f t="shared" si="4"/>
        <v>#REF!</v>
      </c>
      <c r="T83" s="136" t="e">
        <f t="shared" si="4"/>
        <v>#REF!</v>
      </c>
      <c r="U83" s="136" t="e">
        <f t="shared" si="4"/>
        <v>#REF!</v>
      </c>
      <c r="V83" s="136" t="e">
        <f t="shared" si="4"/>
        <v>#REF!</v>
      </c>
      <c r="W83" s="136" t="e">
        <f t="shared" si="4"/>
        <v>#REF!</v>
      </c>
      <c r="X83" s="136" t="e">
        <f t="shared" si="4"/>
        <v>#REF!</v>
      </c>
      <c r="Y83" s="136" t="e">
        <f t="shared" si="4"/>
        <v>#REF!</v>
      </c>
      <c r="Z83" s="136" t="e">
        <f t="shared" si="4"/>
        <v>#REF!</v>
      </c>
      <c r="AA83" s="136" t="e">
        <f t="shared" si="4"/>
        <v>#REF!</v>
      </c>
      <c r="AB83" s="136" t="e">
        <f t="shared" si="4"/>
        <v>#REF!</v>
      </c>
      <c r="AC83" s="136" t="e">
        <f t="shared" si="4"/>
        <v>#REF!</v>
      </c>
      <c r="AD83" s="136" t="e">
        <f t="shared" si="4"/>
        <v>#REF!</v>
      </c>
      <c r="AE83" s="136" t="e">
        <f t="shared" si="4"/>
        <v>#REF!</v>
      </c>
      <c r="AF83" s="136" t="e">
        <f t="shared" si="4"/>
        <v>#REF!</v>
      </c>
      <c r="AG83" s="136" t="e">
        <f t="shared" si="4"/>
        <v>#REF!</v>
      </c>
      <c r="AH83" s="136" t="e">
        <f t="shared" si="4"/>
        <v>#REF!</v>
      </c>
    </row>
    <row r="84" spans="1:44" s="71" customFormat="1" ht="15.75" x14ac:dyDescent="0.25">
      <c r="A84" s="137" t="s">
        <v>608</v>
      </c>
      <c r="B84" s="137"/>
      <c r="C84" s="137">
        <v>2014</v>
      </c>
      <c r="D84" s="137">
        <v>2015</v>
      </c>
      <c r="E84" s="137">
        <v>2016</v>
      </c>
      <c r="F84" s="137">
        <v>2017</v>
      </c>
      <c r="G84" s="137">
        <v>2018</v>
      </c>
      <c r="H84" s="137">
        <v>2019</v>
      </c>
      <c r="I84" s="137">
        <v>2020</v>
      </c>
      <c r="J84" s="137">
        <v>2021</v>
      </c>
      <c r="K84" s="137">
        <v>2022</v>
      </c>
      <c r="L84" s="137">
        <v>2023</v>
      </c>
      <c r="M84" s="137">
        <v>2024</v>
      </c>
      <c r="N84" s="137">
        <v>2025</v>
      </c>
      <c r="O84" s="137">
        <v>2026</v>
      </c>
      <c r="P84" s="137">
        <v>2027</v>
      </c>
      <c r="Q84" s="137">
        <v>2028</v>
      </c>
      <c r="R84" s="137">
        <v>2029</v>
      </c>
      <c r="S84" s="137">
        <v>2030</v>
      </c>
      <c r="T84" s="137">
        <v>2031</v>
      </c>
      <c r="U84" s="137">
        <v>2032</v>
      </c>
      <c r="V84" s="137">
        <v>2033</v>
      </c>
      <c r="W84" s="137">
        <v>2034</v>
      </c>
      <c r="X84" s="137">
        <v>2035</v>
      </c>
      <c r="Y84" s="137">
        <v>2036</v>
      </c>
      <c r="Z84" s="137">
        <v>2037</v>
      </c>
      <c r="AA84" s="137">
        <v>2038</v>
      </c>
      <c r="AB84" s="137">
        <v>2039</v>
      </c>
      <c r="AC84" s="137"/>
      <c r="AD84" s="137"/>
      <c r="AE84" s="137"/>
      <c r="AF84" s="137"/>
      <c r="AG84" s="137"/>
      <c r="AH84" s="137"/>
      <c r="AI84" s="137"/>
      <c r="AJ84" s="137"/>
      <c r="AK84" s="137"/>
      <c r="AL84" s="137"/>
      <c r="AM84" s="137"/>
      <c r="AN84" s="137"/>
      <c r="AO84" s="137"/>
      <c r="AP84" s="137"/>
      <c r="AQ84" s="137"/>
      <c r="AR84" s="137"/>
    </row>
  </sheetData>
  <mergeCells count="12">
    <mergeCell ref="D23:G23"/>
    <mergeCell ref="D24:G24"/>
    <mergeCell ref="D25:G25"/>
    <mergeCell ref="A15:L15"/>
    <mergeCell ref="A16:L16"/>
    <mergeCell ref="A18:L18"/>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activeCell="G26" sqref="G26:I5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17" t="s">
        <v>0</v>
      </c>
    </row>
    <row r="2" spans="1:12" ht="15.95" customHeight="1" x14ac:dyDescent="0.25">
      <c r="C2" s="1" t="s">
        <v>187</v>
      </c>
      <c r="L2" s="17" t="s">
        <v>1</v>
      </c>
    </row>
    <row r="3" spans="1:12" ht="15.95" customHeight="1" x14ac:dyDescent="0.25">
      <c r="C3" s="1" t="s">
        <v>187</v>
      </c>
      <c r="L3" s="17" t="s">
        <v>2</v>
      </c>
    </row>
    <row r="4" spans="1:12" ht="15.95" customHeight="1" x14ac:dyDescent="0.25"/>
    <row r="5" spans="1:12" ht="15.95" customHeight="1" x14ac:dyDescent="0.25">
      <c r="A5" s="35" t="s">
        <v>3</v>
      </c>
      <c r="B5" s="35"/>
      <c r="C5" s="35"/>
      <c r="D5" s="35"/>
      <c r="E5" s="35"/>
      <c r="F5" s="35"/>
      <c r="G5" s="35"/>
      <c r="H5" s="35"/>
      <c r="I5" s="35"/>
      <c r="J5" s="35"/>
      <c r="K5" s="35"/>
      <c r="L5" s="35"/>
    </row>
    <row r="6" spans="1:12" ht="15.95" customHeight="1" x14ac:dyDescent="0.25"/>
    <row r="7" spans="1:12" ht="18.95" customHeight="1" x14ac:dyDescent="0.3">
      <c r="A7" s="36" t="s">
        <v>4</v>
      </c>
      <c r="B7" s="36"/>
      <c r="C7" s="36"/>
      <c r="D7" s="36"/>
      <c r="E7" s="36"/>
      <c r="F7" s="36"/>
      <c r="G7" s="36"/>
      <c r="H7" s="36"/>
      <c r="I7" s="36"/>
      <c r="J7" s="36"/>
      <c r="K7" s="36"/>
      <c r="L7" s="36"/>
    </row>
    <row r="8" spans="1:12" ht="15.95" customHeight="1" x14ac:dyDescent="0.25"/>
    <row r="9" spans="1:12" ht="15.95" customHeight="1" x14ac:dyDescent="0.25">
      <c r="A9" s="35" t="s">
        <v>5</v>
      </c>
      <c r="B9" s="35"/>
      <c r="C9" s="35"/>
      <c r="D9" s="35"/>
      <c r="E9" s="35"/>
      <c r="F9" s="35"/>
      <c r="G9" s="35"/>
      <c r="H9" s="35"/>
      <c r="I9" s="35"/>
      <c r="J9" s="35"/>
      <c r="K9" s="35"/>
      <c r="L9" s="35"/>
    </row>
    <row r="10" spans="1:12" ht="15.95" customHeight="1" x14ac:dyDescent="0.25">
      <c r="A10" s="33" t="s">
        <v>6</v>
      </c>
      <c r="B10" s="33"/>
      <c r="C10" s="33"/>
      <c r="D10" s="33"/>
      <c r="E10" s="33"/>
      <c r="F10" s="33"/>
      <c r="G10" s="33"/>
      <c r="H10" s="33"/>
      <c r="I10" s="33"/>
      <c r="J10" s="33"/>
      <c r="K10" s="33"/>
      <c r="L10" s="33"/>
    </row>
    <row r="11" spans="1:12" ht="15.95" customHeight="1" x14ac:dyDescent="0.25"/>
    <row r="12" spans="1:12" ht="15.95" customHeight="1" x14ac:dyDescent="0.25">
      <c r="A12" s="35" t="s">
        <v>7</v>
      </c>
      <c r="B12" s="35"/>
      <c r="C12" s="35"/>
      <c r="D12" s="35"/>
      <c r="E12" s="35"/>
      <c r="F12" s="35"/>
      <c r="G12" s="35"/>
      <c r="H12" s="35"/>
      <c r="I12" s="35"/>
      <c r="J12" s="35"/>
      <c r="K12" s="35"/>
      <c r="L12" s="35"/>
    </row>
    <row r="13" spans="1:12" ht="15.95" customHeight="1" x14ac:dyDescent="0.25">
      <c r="A13" s="33" t="s">
        <v>8</v>
      </c>
      <c r="B13" s="33"/>
      <c r="C13" s="33"/>
      <c r="D13" s="33"/>
      <c r="E13" s="33"/>
      <c r="F13" s="33"/>
      <c r="G13" s="33"/>
      <c r="H13" s="33"/>
      <c r="I13" s="33"/>
      <c r="J13" s="33"/>
      <c r="K13" s="33"/>
      <c r="L13" s="33"/>
    </row>
    <row r="14" spans="1:12" ht="15.95" customHeight="1" x14ac:dyDescent="0.25"/>
    <row r="15" spans="1:12" ht="15.95" customHeight="1" x14ac:dyDescent="0.25">
      <c r="A15" s="32" t="s">
        <v>9</v>
      </c>
      <c r="B15" s="32"/>
      <c r="C15" s="32"/>
      <c r="D15" s="32"/>
      <c r="E15" s="32"/>
      <c r="F15" s="32"/>
      <c r="G15" s="32"/>
      <c r="H15" s="32"/>
      <c r="I15" s="32"/>
      <c r="J15" s="32"/>
      <c r="K15" s="32"/>
      <c r="L15" s="32"/>
    </row>
    <row r="16" spans="1:12" ht="15.95" customHeight="1" x14ac:dyDescent="0.25">
      <c r="A16" s="33" t="s">
        <v>10</v>
      </c>
      <c r="B16" s="33"/>
      <c r="C16" s="33"/>
      <c r="D16" s="33"/>
      <c r="E16" s="33"/>
      <c r="F16" s="33"/>
      <c r="G16" s="33"/>
      <c r="H16" s="33"/>
      <c r="I16" s="33"/>
      <c r="J16" s="33"/>
      <c r="K16" s="33"/>
      <c r="L16" s="33"/>
    </row>
    <row r="17" spans="1:12" ht="15.95" customHeight="1" x14ac:dyDescent="0.25"/>
    <row r="18" spans="1:12" ht="15.95" customHeight="1" x14ac:dyDescent="0.25"/>
    <row r="19" spans="1:12" ht="18.95" customHeight="1" x14ac:dyDescent="0.3">
      <c r="A19" s="40" t="s">
        <v>246</v>
      </c>
      <c r="B19" s="40"/>
      <c r="C19" s="40"/>
      <c r="D19" s="40"/>
      <c r="E19" s="40"/>
      <c r="F19" s="40"/>
      <c r="G19" s="40"/>
      <c r="H19" s="40"/>
      <c r="I19" s="40"/>
      <c r="J19" s="40"/>
      <c r="K19" s="40"/>
      <c r="L19" s="40"/>
    </row>
    <row r="20" spans="1:12" ht="11.1" customHeight="1" x14ac:dyDescent="0.25"/>
    <row r="21" spans="1:12" ht="15.95" customHeight="1" x14ac:dyDescent="0.25">
      <c r="A21" s="37" t="s">
        <v>247</v>
      </c>
      <c r="B21" s="37" t="s">
        <v>248</v>
      </c>
      <c r="C21" s="39" t="s">
        <v>249</v>
      </c>
      <c r="D21" s="39"/>
      <c r="E21" s="39"/>
      <c r="F21" s="39"/>
      <c r="G21" s="39"/>
      <c r="H21" s="39"/>
      <c r="I21" s="37" t="s">
        <v>250</v>
      </c>
      <c r="J21" s="37" t="s">
        <v>251</v>
      </c>
      <c r="K21" s="37" t="s">
        <v>252</v>
      </c>
      <c r="L21" s="37" t="s">
        <v>253</v>
      </c>
    </row>
    <row r="22" spans="1:12" ht="15.95" customHeight="1" x14ac:dyDescent="0.25">
      <c r="A22" s="43"/>
      <c r="B22" s="43"/>
      <c r="C22" s="39" t="s">
        <v>254</v>
      </c>
      <c r="D22" s="39"/>
      <c r="E22" s="5"/>
      <c r="F22" s="5"/>
      <c r="G22" s="39" t="s">
        <v>255</v>
      </c>
      <c r="H22" s="39"/>
      <c r="I22" s="43"/>
      <c r="J22" s="43"/>
      <c r="K22" s="43"/>
      <c r="L22" s="43"/>
    </row>
    <row r="23" spans="1:12" ht="32.1" customHeight="1" x14ac:dyDescent="0.25">
      <c r="A23" s="38"/>
      <c r="B23" s="38"/>
      <c r="C23" s="5" t="s">
        <v>256</v>
      </c>
      <c r="D23" s="5" t="s">
        <v>257</v>
      </c>
      <c r="E23" s="5" t="s">
        <v>256</v>
      </c>
      <c r="F23" s="5" t="s">
        <v>257</v>
      </c>
      <c r="G23" s="5" t="s">
        <v>256</v>
      </c>
      <c r="H23" s="5" t="s">
        <v>257</v>
      </c>
      <c r="I23" s="38"/>
      <c r="J23" s="38"/>
      <c r="K23" s="38"/>
      <c r="L23" s="38"/>
    </row>
    <row r="24" spans="1:12" ht="15.95" customHeight="1" x14ac:dyDescent="0.25">
      <c r="A24" s="18" t="s">
        <v>15</v>
      </c>
      <c r="B24" s="14" t="s">
        <v>16</v>
      </c>
      <c r="C24" s="14" t="s">
        <v>17</v>
      </c>
      <c r="D24" s="14" t="s">
        <v>24</v>
      </c>
      <c r="E24" s="14" t="s">
        <v>26</v>
      </c>
      <c r="F24" s="14" t="s">
        <v>28</v>
      </c>
      <c r="G24" s="14" t="s">
        <v>31</v>
      </c>
      <c r="H24" s="14" t="s">
        <v>33</v>
      </c>
      <c r="I24" s="14" t="s">
        <v>35</v>
      </c>
      <c r="J24" s="14" t="s">
        <v>37</v>
      </c>
      <c r="K24" s="14" t="s">
        <v>39</v>
      </c>
      <c r="L24" s="14" t="s">
        <v>42</v>
      </c>
    </row>
    <row r="25" spans="1:12" ht="15.95" customHeight="1" x14ac:dyDescent="0.25">
      <c r="A25" s="18" t="s">
        <v>15</v>
      </c>
      <c r="B25" s="18" t="s">
        <v>258</v>
      </c>
      <c r="C25" s="20" t="s">
        <v>21</v>
      </c>
      <c r="D25" s="20" t="s">
        <v>21</v>
      </c>
      <c r="E25" s="20" t="s">
        <v>21</v>
      </c>
      <c r="F25" s="20" t="s">
        <v>21</v>
      </c>
      <c r="G25" s="19" t="s">
        <v>21</v>
      </c>
      <c r="H25" s="19" t="s">
        <v>21</v>
      </c>
      <c r="I25" s="19" t="s">
        <v>259</v>
      </c>
      <c r="J25" s="19" t="s">
        <v>259</v>
      </c>
      <c r="K25" s="19" t="s">
        <v>21</v>
      </c>
      <c r="L25" s="19" t="s">
        <v>21</v>
      </c>
    </row>
    <row r="26" spans="1:12" ht="15.95" customHeight="1" x14ac:dyDescent="0.25">
      <c r="A26" s="18" t="s">
        <v>260</v>
      </c>
      <c r="B26" s="14" t="s">
        <v>261</v>
      </c>
      <c r="C26" s="21" t="s">
        <v>30</v>
      </c>
      <c r="D26" s="21" t="s">
        <v>30</v>
      </c>
      <c r="E26" s="21" t="s">
        <v>21</v>
      </c>
      <c r="F26" s="21" t="s">
        <v>21</v>
      </c>
      <c r="G26" s="138" t="s">
        <v>30</v>
      </c>
      <c r="H26" s="138" t="s">
        <v>30</v>
      </c>
      <c r="I26" s="138"/>
      <c r="J26" s="5"/>
      <c r="K26" s="5"/>
      <c r="L26" s="5"/>
    </row>
    <row r="27" spans="1:12" ht="32.1" customHeight="1" x14ac:dyDescent="0.25">
      <c r="A27" s="18" t="s">
        <v>262</v>
      </c>
      <c r="B27" s="14" t="s">
        <v>263</v>
      </c>
      <c r="C27" s="21" t="s">
        <v>30</v>
      </c>
      <c r="D27" s="21" t="s">
        <v>30</v>
      </c>
      <c r="E27" s="21" t="s">
        <v>21</v>
      </c>
      <c r="F27" s="21" t="s">
        <v>21</v>
      </c>
      <c r="G27" s="138" t="s">
        <v>30</v>
      </c>
      <c r="H27" s="138" t="s">
        <v>30</v>
      </c>
      <c r="I27" s="138"/>
      <c r="J27" s="5"/>
      <c r="K27" s="5"/>
      <c r="L27" s="5"/>
    </row>
    <row r="28" spans="1:12" ht="48" customHeight="1" x14ac:dyDescent="0.25">
      <c r="A28" s="18" t="s">
        <v>264</v>
      </c>
      <c r="B28" s="14" t="s">
        <v>265</v>
      </c>
      <c r="C28" s="21" t="s">
        <v>30</v>
      </c>
      <c r="D28" s="21" t="s">
        <v>30</v>
      </c>
      <c r="E28" s="21" t="s">
        <v>21</v>
      </c>
      <c r="F28" s="21" t="s">
        <v>21</v>
      </c>
      <c r="G28" s="138" t="s">
        <v>30</v>
      </c>
      <c r="H28" s="138" t="s">
        <v>30</v>
      </c>
      <c r="I28" s="138"/>
      <c r="J28" s="5"/>
      <c r="K28" s="5"/>
      <c r="L28" s="5"/>
    </row>
    <row r="29" spans="1:12" ht="32.1" customHeight="1" x14ac:dyDescent="0.25">
      <c r="A29" s="18" t="s">
        <v>266</v>
      </c>
      <c r="B29" s="14" t="s">
        <v>267</v>
      </c>
      <c r="C29" s="21" t="s">
        <v>30</v>
      </c>
      <c r="D29" s="21" t="s">
        <v>30</v>
      </c>
      <c r="E29" s="21" t="s">
        <v>21</v>
      </c>
      <c r="F29" s="21" t="s">
        <v>21</v>
      </c>
      <c r="G29" s="138" t="s">
        <v>30</v>
      </c>
      <c r="H29" s="138" t="s">
        <v>30</v>
      </c>
      <c r="I29" s="138"/>
      <c r="J29" s="5"/>
      <c r="K29" s="5"/>
      <c r="L29" s="5"/>
    </row>
    <row r="30" spans="1:12" ht="32.1" customHeight="1" x14ac:dyDescent="0.25">
      <c r="A30" s="18" t="s">
        <v>268</v>
      </c>
      <c r="B30" s="14" t="s">
        <v>269</v>
      </c>
      <c r="C30" s="21" t="s">
        <v>30</v>
      </c>
      <c r="D30" s="21" t="s">
        <v>30</v>
      </c>
      <c r="E30" s="21" t="s">
        <v>21</v>
      </c>
      <c r="F30" s="21" t="s">
        <v>21</v>
      </c>
      <c r="G30" s="138" t="s">
        <v>30</v>
      </c>
      <c r="H30" s="138" t="s">
        <v>30</v>
      </c>
      <c r="I30" s="138"/>
      <c r="J30" s="5"/>
      <c r="K30" s="5"/>
      <c r="L30" s="5"/>
    </row>
    <row r="31" spans="1:12" ht="32.1" customHeight="1" x14ac:dyDescent="0.25">
      <c r="A31" s="18" t="s">
        <v>270</v>
      </c>
      <c r="B31" s="14" t="s">
        <v>271</v>
      </c>
      <c r="C31" s="21">
        <v>41785</v>
      </c>
      <c r="D31" s="21">
        <v>41785</v>
      </c>
      <c r="E31" s="21" t="s">
        <v>21</v>
      </c>
      <c r="F31" s="21" t="s">
        <v>21</v>
      </c>
      <c r="G31" s="139">
        <v>41785</v>
      </c>
      <c r="H31" s="139">
        <v>41785</v>
      </c>
      <c r="I31" s="140">
        <v>1</v>
      </c>
      <c r="J31" s="5"/>
      <c r="K31" s="5"/>
      <c r="L31" s="5"/>
    </row>
    <row r="32" spans="1:12" ht="32.1" customHeight="1" x14ac:dyDescent="0.25">
      <c r="A32" s="18" t="s">
        <v>272</v>
      </c>
      <c r="B32" s="14" t="s">
        <v>273</v>
      </c>
      <c r="C32" s="21">
        <v>41941</v>
      </c>
      <c r="D32" s="21">
        <v>41941</v>
      </c>
      <c r="E32" s="21" t="s">
        <v>21</v>
      </c>
      <c r="F32" s="21" t="s">
        <v>21</v>
      </c>
      <c r="G32" s="141">
        <v>41941</v>
      </c>
      <c r="H32" s="141">
        <v>41941</v>
      </c>
      <c r="I32" s="140">
        <v>1</v>
      </c>
      <c r="J32" s="5"/>
      <c r="K32" s="5"/>
      <c r="L32" s="5"/>
    </row>
    <row r="33" spans="1:12" ht="32.1" customHeight="1" x14ac:dyDescent="0.25">
      <c r="A33" s="18" t="s">
        <v>274</v>
      </c>
      <c r="B33" s="14" t="s">
        <v>275</v>
      </c>
      <c r="C33" s="21" t="s">
        <v>30</v>
      </c>
      <c r="D33" s="21" t="s">
        <v>30</v>
      </c>
      <c r="E33" s="21" t="s">
        <v>21</v>
      </c>
      <c r="F33" s="21" t="s">
        <v>21</v>
      </c>
      <c r="G33" s="138" t="s">
        <v>30</v>
      </c>
      <c r="H33" s="138" t="s">
        <v>30</v>
      </c>
      <c r="I33" s="138"/>
      <c r="J33" s="5"/>
      <c r="K33" s="5"/>
      <c r="L33" s="5"/>
    </row>
    <row r="34" spans="1:12" ht="48" customHeight="1" x14ac:dyDescent="0.25">
      <c r="A34" s="18" t="s">
        <v>276</v>
      </c>
      <c r="B34" s="14" t="s">
        <v>277</v>
      </c>
      <c r="C34" s="21" t="s">
        <v>30</v>
      </c>
      <c r="D34" s="21" t="s">
        <v>30</v>
      </c>
      <c r="E34" s="21" t="s">
        <v>21</v>
      </c>
      <c r="F34" s="21" t="s">
        <v>21</v>
      </c>
      <c r="G34" s="138" t="s">
        <v>30</v>
      </c>
      <c r="H34" s="138" t="s">
        <v>30</v>
      </c>
      <c r="I34" s="142"/>
      <c r="J34" s="5"/>
      <c r="K34" s="5"/>
      <c r="L34" s="5"/>
    </row>
    <row r="35" spans="1:12" ht="15.95" customHeight="1" x14ac:dyDescent="0.25">
      <c r="A35" s="18" t="s">
        <v>278</v>
      </c>
      <c r="B35" s="14" t="s">
        <v>279</v>
      </c>
      <c r="C35" s="21">
        <v>41969</v>
      </c>
      <c r="D35" s="21">
        <v>41969</v>
      </c>
      <c r="E35" s="21" t="s">
        <v>21</v>
      </c>
      <c r="F35" s="21" t="s">
        <v>21</v>
      </c>
      <c r="G35" s="141">
        <v>41969</v>
      </c>
      <c r="H35" s="141">
        <v>41969</v>
      </c>
      <c r="I35" s="140">
        <v>1</v>
      </c>
      <c r="J35" s="5"/>
      <c r="K35" s="5"/>
      <c r="L35" s="5"/>
    </row>
    <row r="36" spans="1:12" ht="32.1" customHeight="1" x14ac:dyDescent="0.25">
      <c r="A36" s="18" t="s">
        <v>280</v>
      </c>
      <c r="B36" s="14" t="s">
        <v>281</v>
      </c>
      <c r="C36" s="21" t="s">
        <v>30</v>
      </c>
      <c r="D36" s="21" t="s">
        <v>30</v>
      </c>
      <c r="E36" s="21" t="s">
        <v>21</v>
      </c>
      <c r="F36" s="21" t="s">
        <v>21</v>
      </c>
      <c r="G36" s="138" t="s">
        <v>30</v>
      </c>
      <c r="H36" s="138" t="s">
        <v>30</v>
      </c>
      <c r="I36" s="143"/>
      <c r="J36" s="5"/>
      <c r="K36" s="5"/>
      <c r="L36" s="5"/>
    </row>
    <row r="37" spans="1:12" ht="15.95" customHeight="1" x14ac:dyDescent="0.25">
      <c r="A37" s="18" t="s">
        <v>282</v>
      </c>
      <c r="B37" s="14" t="s">
        <v>283</v>
      </c>
      <c r="C37" s="21" t="s">
        <v>30</v>
      </c>
      <c r="D37" s="21" t="s">
        <v>30</v>
      </c>
      <c r="E37" s="21" t="s">
        <v>21</v>
      </c>
      <c r="F37" s="21" t="s">
        <v>21</v>
      </c>
      <c r="G37" s="138" t="s">
        <v>30</v>
      </c>
      <c r="H37" s="138" t="s">
        <v>30</v>
      </c>
      <c r="I37" s="143"/>
      <c r="J37" s="5"/>
      <c r="K37" s="5"/>
      <c r="L37" s="5"/>
    </row>
    <row r="38" spans="1:12" ht="15.95" customHeight="1" x14ac:dyDescent="0.25">
      <c r="A38" s="18" t="s">
        <v>284</v>
      </c>
      <c r="B38" s="18" t="s">
        <v>285</v>
      </c>
      <c r="C38" s="20"/>
      <c r="D38" s="20"/>
      <c r="E38" s="20" t="s">
        <v>21</v>
      </c>
      <c r="F38" s="20" t="s">
        <v>21</v>
      </c>
      <c r="G38" s="144"/>
      <c r="H38" s="145"/>
      <c r="I38" s="145"/>
      <c r="J38" s="19" t="s">
        <v>259</v>
      </c>
      <c r="K38" s="19" t="s">
        <v>21</v>
      </c>
      <c r="L38" s="19" t="s">
        <v>21</v>
      </c>
    </row>
    <row r="39" spans="1:12" ht="63" customHeight="1" x14ac:dyDescent="0.25">
      <c r="A39" s="18" t="s">
        <v>16</v>
      </c>
      <c r="B39" s="14" t="s">
        <v>286</v>
      </c>
      <c r="C39" s="21">
        <v>41785</v>
      </c>
      <c r="D39" s="21">
        <v>41785</v>
      </c>
      <c r="E39" s="21" t="s">
        <v>21</v>
      </c>
      <c r="F39" s="21" t="s">
        <v>21</v>
      </c>
      <c r="G39" s="139">
        <v>41785</v>
      </c>
      <c r="H39" s="139">
        <v>41785</v>
      </c>
      <c r="I39" s="140">
        <v>1</v>
      </c>
      <c r="J39" s="5"/>
      <c r="K39" s="5"/>
      <c r="L39" s="5"/>
    </row>
    <row r="40" spans="1:12" ht="15.95" customHeight="1" x14ac:dyDescent="0.25">
      <c r="A40" s="18" t="s">
        <v>287</v>
      </c>
      <c r="B40" s="14" t="s">
        <v>288</v>
      </c>
      <c r="C40" s="21" t="s">
        <v>30</v>
      </c>
      <c r="D40" s="21" t="s">
        <v>30</v>
      </c>
      <c r="E40" s="21" t="s">
        <v>21</v>
      </c>
      <c r="F40" s="21" t="s">
        <v>21</v>
      </c>
      <c r="G40" s="138" t="s">
        <v>30</v>
      </c>
      <c r="H40" s="138" t="s">
        <v>30</v>
      </c>
      <c r="I40" s="145"/>
      <c r="J40" s="5"/>
      <c r="K40" s="5"/>
      <c r="L40" s="5"/>
    </row>
    <row r="41" spans="1:12" ht="32.1" customHeight="1" x14ac:dyDescent="0.25">
      <c r="A41" s="18" t="s">
        <v>289</v>
      </c>
      <c r="B41" s="18" t="s">
        <v>290</v>
      </c>
      <c r="C41" s="20"/>
      <c r="D41" s="20"/>
      <c r="E41" s="20" t="s">
        <v>21</v>
      </c>
      <c r="F41" s="20" t="s">
        <v>21</v>
      </c>
      <c r="G41" s="139"/>
      <c r="H41" s="141"/>
      <c r="I41" s="145"/>
      <c r="J41" s="19" t="s">
        <v>259</v>
      </c>
      <c r="K41" s="19" t="s">
        <v>21</v>
      </c>
      <c r="L41" s="19" t="s">
        <v>21</v>
      </c>
    </row>
    <row r="42" spans="1:12" ht="32.1" customHeight="1" x14ac:dyDescent="0.25">
      <c r="A42" s="18" t="s">
        <v>17</v>
      </c>
      <c r="B42" s="14" t="s">
        <v>291</v>
      </c>
      <c r="C42" s="21">
        <v>41785</v>
      </c>
      <c r="D42" s="21">
        <v>41941</v>
      </c>
      <c r="E42" s="21" t="s">
        <v>21</v>
      </c>
      <c r="F42" s="21" t="s">
        <v>21</v>
      </c>
      <c r="G42" s="139">
        <v>41785</v>
      </c>
      <c r="H42" s="141">
        <v>41941</v>
      </c>
      <c r="I42" s="140">
        <v>1</v>
      </c>
      <c r="J42" s="5"/>
      <c r="K42" s="5"/>
      <c r="L42" s="5"/>
    </row>
    <row r="43" spans="1:12" ht="15.95" customHeight="1" x14ac:dyDescent="0.25">
      <c r="A43" s="18" t="s">
        <v>292</v>
      </c>
      <c r="B43" s="14" t="s">
        <v>293</v>
      </c>
      <c r="C43" s="21" t="s">
        <v>30</v>
      </c>
      <c r="D43" s="21" t="s">
        <v>30</v>
      </c>
      <c r="E43" s="21" t="s">
        <v>21</v>
      </c>
      <c r="F43" s="21" t="s">
        <v>21</v>
      </c>
      <c r="G43" s="138" t="s">
        <v>30</v>
      </c>
      <c r="H43" s="138" t="s">
        <v>30</v>
      </c>
      <c r="I43" s="145"/>
      <c r="J43" s="5"/>
      <c r="K43" s="5"/>
      <c r="L43" s="5"/>
    </row>
    <row r="44" spans="1:12" ht="15.95" customHeight="1" x14ac:dyDescent="0.25">
      <c r="A44" s="18" t="s">
        <v>294</v>
      </c>
      <c r="B44" s="14" t="s">
        <v>295</v>
      </c>
      <c r="C44" s="21" t="s">
        <v>30</v>
      </c>
      <c r="D44" s="21" t="s">
        <v>30</v>
      </c>
      <c r="E44" s="21" t="s">
        <v>21</v>
      </c>
      <c r="F44" s="21" t="s">
        <v>21</v>
      </c>
      <c r="G44" s="138" t="s">
        <v>30</v>
      </c>
      <c r="H44" s="138" t="s">
        <v>30</v>
      </c>
      <c r="I44" s="145"/>
      <c r="J44" s="5"/>
      <c r="K44" s="5"/>
      <c r="L44" s="5"/>
    </row>
    <row r="45" spans="1:12" ht="63" customHeight="1" x14ac:dyDescent="0.25">
      <c r="A45" s="18" t="s">
        <v>296</v>
      </c>
      <c r="B45" s="14" t="s">
        <v>297</v>
      </c>
      <c r="C45" s="21" t="s">
        <v>30</v>
      </c>
      <c r="D45" s="21" t="s">
        <v>30</v>
      </c>
      <c r="E45" s="21" t="s">
        <v>21</v>
      </c>
      <c r="F45" s="21" t="s">
        <v>21</v>
      </c>
      <c r="G45" s="138" t="s">
        <v>30</v>
      </c>
      <c r="H45" s="138" t="s">
        <v>30</v>
      </c>
      <c r="I45" s="145"/>
      <c r="J45" s="5"/>
      <c r="K45" s="5"/>
      <c r="L45" s="5"/>
    </row>
    <row r="46" spans="1:12" ht="141.94999999999999" customHeight="1" x14ac:dyDescent="0.25">
      <c r="A46" s="18" t="s">
        <v>298</v>
      </c>
      <c r="B46" s="14" t="s">
        <v>299</v>
      </c>
      <c r="C46" s="21" t="s">
        <v>30</v>
      </c>
      <c r="D46" s="21" t="s">
        <v>30</v>
      </c>
      <c r="E46" s="21" t="s">
        <v>21</v>
      </c>
      <c r="F46" s="21" t="s">
        <v>21</v>
      </c>
      <c r="G46" s="138" t="s">
        <v>30</v>
      </c>
      <c r="H46" s="138" t="s">
        <v>30</v>
      </c>
      <c r="I46" s="145"/>
      <c r="J46" s="5"/>
      <c r="K46" s="5"/>
      <c r="L46" s="5"/>
    </row>
    <row r="47" spans="1:12" ht="15.95" customHeight="1" x14ac:dyDescent="0.25">
      <c r="A47" s="18" t="s">
        <v>300</v>
      </c>
      <c r="B47" s="14" t="s">
        <v>301</v>
      </c>
      <c r="C47" s="21" t="s">
        <v>30</v>
      </c>
      <c r="D47" s="21" t="s">
        <v>30</v>
      </c>
      <c r="E47" s="21" t="s">
        <v>21</v>
      </c>
      <c r="F47" s="21" t="s">
        <v>21</v>
      </c>
      <c r="G47" s="138" t="s">
        <v>30</v>
      </c>
      <c r="H47" s="138" t="s">
        <v>30</v>
      </c>
      <c r="I47" s="145"/>
      <c r="J47" s="5"/>
      <c r="K47" s="5"/>
      <c r="L47" s="5"/>
    </row>
    <row r="48" spans="1:12" ht="15.95" customHeight="1" x14ac:dyDescent="0.25">
      <c r="A48" s="18" t="s">
        <v>302</v>
      </c>
      <c r="B48" s="18" t="s">
        <v>303</v>
      </c>
      <c r="C48" s="20"/>
      <c r="D48" s="20"/>
      <c r="E48" s="20" t="s">
        <v>21</v>
      </c>
      <c r="F48" s="20" t="s">
        <v>21</v>
      </c>
      <c r="G48" s="146"/>
      <c r="H48" s="147"/>
      <c r="I48" s="145"/>
      <c r="J48" s="19" t="s">
        <v>259</v>
      </c>
      <c r="K48" s="19" t="s">
        <v>21</v>
      </c>
      <c r="L48" s="19" t="s">
        <v>21</v>
      </c>
    </row>
    <row r="49" spans="1:12" ht="32.1" customHeight="1" x14ac:dyDescent="0.25">
      <c r="A49" s="18" t="s">
        <v>24</v>
      </c>
      <c r="B49" s="14" t="s">
        <v>304</v>
      </c>
      <c r="C49" s="21" t="s">
        <v>30</v>
      </c>
      <c r="D49" s="21" t="s">
        <v>30</v>
      </c>
      <c r="E49" s="21" t="s">
        <v>21</v>
      </c>
      <c r="F49" s="21" t="s">
        <v>21</v>
      </c>
      <c r="G49" s="138" t="s">
        <v>30</v>
      </c>
      <c r="H49" s="138" t="s">
        <v>30</v>
      </c>
      <c r="I49" s="145"/>
      <c r="J49" s="5"/>
      <c r="K49" s="5"/>
      <c r="L49" s="5"/>
    </row>
    <row r="50" spans="1:12" ht="78.95" customHeight="1" x14ac:dyDescent="0.25">
      <c r="A50" s="18" t="s">
        <v>305</v>
      </c>
      <c r="B50" s="14" t="s">
        <v>306</v>
      </c>
      <c r="C50" s="21">
        <v>42369</v>
      </c>
      <c r="D50" s="21">
        <v>42369</v>
      </c>
      <c r="E50" s="21" t="s">
        <v>21</v>
      </c>
      <c r="F50" s="21" t="s">
        <v>21</v>
      </c>
      <c r="G50" s="148">
        <v>42369</v>
      </c>
      <c r="H50" s="148">
        <v>42369</v>
      </c>
      <c r="I50" s="140">
        <v>1</v>
      </c>
      <c r="J50" s="5"/>
      <c r="K50" s="5"/>
      <c r="L50" s="5"/>
    </row>
    <row r="51" spans="1:12" ht="48" customHeight="1" x14ac:dyDescent="0.25">
      <c r="A51" s="18" t="s">
        <v>307</v>
      </c>
      <c r="B51" s="14" t="s">
        <v>308</v>
      </c>
      <c r="C51" s="21" t="s">
        <v>30</v>
      </c>
      <c r="D51" s="21" t="s">
        <v>30</v>
      </c>
      <c r="E51" s="21" t="s">
        <v>21</v>
      </c>
      <c r="F51" s="21" t="s">
        <v>21</v>
      </c>
      <c r="G51" s="138" t="s">
        <v>30</v>
      </c>
      <c r="H51" s="138" t="s">
        <v>30</v>
      </c>
      <c r="I51" s="145"/>
      <c r="J51" s="5"/>
      <c r="K51" s="5"/>
      <c r="L51" s="5"/>
    </row>
    <row r="52" spans="1:12" ht="48" customHeight="1" x14ac:dyDescent="0.25">
      <c r="A52" s="18" t="s">
        <v>309</v>
      </c>
      <c r="B52" s="14" t="s">
        <v>310</v>
      </c>
      <c r="C52" s="21" t="s">
        <v>30</v>
      </c>
      <c r="D52" s="21" t="s">
        <v>30</v>
      </c>
      <c r="E52" s="21" t="s">
        <v>21</v>
      </c>
      <c r="F52" s="21" t="s">
        <v>21</v>
      </c>
      <c r="G52" s="138" t="s">
        <v>30</v>
      </c>
      <c r="H52" s="138" t="s">
        <v>30</v>
      </c>
      <c r="I52" s="145"/>
      <c r="J52" s="5"/>
      <c r="K52" s="5"/>
      <c r="L52" s="5"/>
    </row>
    <row r="53" spans="1:12" ht="32.1" customHeight="1" x14ac:dyDescent="0.25">
      <c r="A53" s="18" t="s">
        <v>311</v>
      </c>
      <c r="B53" s="14" t="s">
        <v>312</v>
      </c>
      <c r="C53" s="21" t="s">
        <v>609</v>
      </c>
      <c r="D53" s="21" t="s">
        <v>609</v>
      </c>
      <c r="E53" s="21" t="s">
        <v>21</v>
      </c>
      <c r="F53" s="21" t="s">
        <v>21</v>
      </c>
      <c r="G53" s="148" t="s">
        <v>609</v>
      </c>
      <c r="H53" s="148" t="s">
        <v>609</v>
      </c>
      <c r="I53" s="140">
        <v>1</v>
      </c>
      <c r="J53" s="5"/>
      <c r="K53" s="5"/>
      <c r="L53" s="5"/>
    </row>
    <row r="54" spans="1:12" ht="32.1" customHeight="1" x14ac:dyDescent="0.25">
      <c r="A54" s="18" t="s">
        <v>313</v>
      </c>
      <c r="B54" s="14" t="s">
        <v>314</v>
      </c>
      <c r="C54" s="5" t="s">
        <v>30</v>
      </c>
      <c r="D54" s="5" t="s">
        <v>30</v>
      </c>
      <c r="E54" s="5" t="s">
        <v>21</v>
      </c>
      <c r="F54" s="5" t="s">
        <v>21</v>
      </c>
      <c r="G54" s="138" t="s">
        <v>30</v>
      </c>
      <c r="H54" s="138" t="s">
        <v>30</v>
      </c>
      <c r="I54" s="145"/>
      <c r="J54" s="5"/>
      <c r="K54" s="5"/>
      <c r="L54" s="5"/>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Теплова Ирина Геннадиевна</dc:creator>
  <cp:lastModifiedBy>Теплова Ирина Геннадиевна</cp:lastModifiedBy>
  <dcterms:created xsi:type="dcterms:W3CDTF">2022-06-14T12:23:48Z</dcterms:created>
  <dcterms:modified xsi:type="dcterms:W3CDTF">2022-06-14T12:36:26Z</dcterms:modified>
</cp:coreProperties>
</file>